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35" windowWidth="15090" windowHeight="12420"/>
  </bookViews>
  <sheets>
    <sheet name="expo publiques 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BCE0908">'[1]Titres 300908'!$C$7:$D$216</definedName>
    <definedName name="__DCC1">#REF!</definedName>
    <definedName name="__DCC10308">#REF!</definedName>
    <definedName name="__dcc106">#REF!</definedName>
    <definedName name="__DCC2">#REF!</definedName>
    <definedName name="__dcc20308">#REF!</definedName>
    <definedName name="__dcc206">#REF!</definedName>
    <definedName name="__DCC30308">#REF!</definedName>
    <definedName name="_1_4__1_WEBI_DataGrid" hidden="1">#REF!</definedName>
    <definedName name="_2_4__1_WEBI_Table" hidden="1">#REF!</definedName>
    <definedName name="_BCE0908">#REF!</definedName>
    <definedName name="_DCC1">#REF!</definedName>
    <definedName name="_DCC10308">#REF!</definedName>
    <definedName name="_dcc106">#REF!</definedName>
    <definedName name="_DCC2">#REF!</definedName>
    <definedName name="_dcc20308">#REF!</definedName>
    <definedName name="_dcc206">#REF!</definedName>
    <definedName name="_DCC30308">#REF!</definedName>
    <definedName name="Acquis_NiveauI">#REF!</definedName>
    <definedName name="Acquis_NiveauII">#REF!</definedName>
    <definedName name="Acquis_NiveauIII">#REF!</definedName>
    <definedName name="CHANGE0608">[2]Cours!$A$2:$B$38</definedName>
    <definedName name="CHANGE0908">'[3]change 300908'!$A$2:$B$38</definedName>
    <definedName name="change3006">#REF!</definedName>
    <definedName name="CHANGE3112">'[4]cours de change'!$A$2:$C$34</definedName>
    <definedName name="Fixing">#REF!</definedName>
    <definedName name="FX">[5]Lists!$B$6:$B$29</definedName>
    <definedName name="_xlnm.Print_Titles" localSheetId="0">'expo publiques 1'!$2:$5</definedName>
    <definedName name="Lst_Ano">[6]technique!$E$2:$F$18</definedName>
    <definedName name="LST_ENTITE">[7]Paramétrage!$B$2:$B$12</definedName>
    <definedName name="LST_PERIODE">[7]Paramétrage!$E$15:$E$38</definedName>
    <definedName name="LST_SOCIETE">[7]Paramétrage!$C$2:$C$5</definedName>
    <definedName name="Période">[8]Param_per!$E$1:$E$24</definedName>
    <definedName name="Projete_NiveauI">#REF!</definedName>
    <definedName name="Projete_NiveauII">#REF!</definedName>
    <definedName name="Projete_NiveauIII">#REF!</definedName>
    <definedName name="Query1">#REF!</definedName>
    <definedName name="V_les_25_plus_gros_emprenteurs">'[9] 20 plus emprunteurs '!$A$1:$B$21</definedName>
    <definedName name="W_Table_finale">'[10]Détail_rachats_transmis CS'!#REF!</definedName>
    <definedName name="WebiParam_entr_ecode_entit____633446270837481106" hidden="1">#REF!</definedName>
    <definedName name="WebiParam_entr_ecode_entit____633446271940577866" hidden="1">#REF!</definedName>
    <definedName name="WebiParam_entr_ecode_entit____633446272432909012" hidden="1">#REF!</definedName>
    <definedName name="WebiParam_entr_ecode_entit____633462870839307080" hidden="1">#REF!</definedName>
    <definedName name="WebiParam_entr_ecode_soci_t____633423211004454633" hidden="1">[11]Liabilities!$D$2</definedName>
    <definedName name="WebiParam_entr_ecode_soci_t____633423212516661489" hidden="1">[11]Liabilities!$D$2</definedName>
    <definedName name="WebiParam_entr_ecode_soci_t____633423213056824653" hidden="1">#REF!</definedName>
    <definedName name="WebiParam_entr_ecode_soci_t____633429285806123478" hidden="1">#REF!</definedName>
    <definedName name="WebiParam_entr_ecode_soci_t____633435270325147515" hidden="1">#REF!</definedName>
    <definedName name="WebiParam_entr_ecode_soci_t____633446270650454644" hidden="1">#REF!</definedName>
    <definedName name="WebiParam_entr_ecode_soci_t____633446271706208866" hidden="1">#REF!</definedName>
    <definedName name="WebiParam_entr_ecode_soci_t____633462870519142634" hidden="1">#REF!</definedName>
    <definedName name="WebiParam_entr_ep_riode___633423211141018881" hidden="1">[11]Liabilities!$D$4</definedName>
    <definedName name="WebiParam_entr_ep_riode___633423213134169393" hidden="1">#REF!</definedName>
    <definedName name="WebiParam_entr_ep_riode___633423232152231833" hidden="1">#REF!</definedName>
    <definedName name="WebiParam_entr_ep_riode___633429286052375054" hidden="1">#REF!</definedName>
    <definedName name="WebiParam_entr_ep_riode___633435270389522927" hidden="1">#REF!</definedName>
    <definedName name="WebiParam_entr_ep_riode___633446270709203140" hidden="1">#REF!</definedName>
    <definedName name="WebiParam_entr_ep_riode___633446271754801372" hidden="1">#REF!</definedName>
    <definedName name="WebiParam_entr_ep_riode___633462870621332750" hidden="1">#REF!</definedName>
    <definedName name="WebiParam_entr_evision___633429283617359470" hidden="1">[11]Assets!$D$5</definedName>
    <definedName name="WebiParam_entr_evision___633429285091900157" hidden="1">#REF!</definedName>
    <definedName name="WebiParam_entr_evision___633429285552371854" hidden="1">#REF!</definedName>
    <definedName name="WebiParam_entr_evision___633429286317064248" hidden="1">#REF!</definedName>
    <definedName name="WebiParam_entr_evision___633429287610978779" hidden="1">#REF!</definedName>
    <definedName name="WebiParam_entr_evision___633429290564903934" hidden="1">#REF!</definedName>
    <definedName name="WebiParam_entr_evision___633429290941625095" hidden="1">#REF!</definedName>
    <definedName name="WebiParam_entr_evision___633429291297252371" hidden="1">#REF!</definedName>
    <definedName name="WebiParam_entr_evision___633435270496711113" hidden="1">#REF!</definedName>
    <definedName name="WebiParam_entr_evision___633446270758889368" hidden="1">#REF!</definedName>
    <definedName name="WebiParam_entr_evision___633446271876360760" hidden="1">#REF!</definedName>
    <definedName name="WebiParam_entr_evision___633462870694303368" hidden="1">#REF!</definedName>
  </definedNames>
  <calcPr calcId="145621"/>
</workbook>
</file>

<file path=xl/calcChain.xml><?xml version="1.0" encoding="utf-8"?>
<calcChain xmlns="http://schemas.openxmlformats.org/spreadsheetml/2006/main">
  <c r="H9" i="1" l="1"/>
  <c r="H8" i="1"/>
  <c r="J87" i="1" l="1"/>
  <c r="E88" i="1"/>
  <c r="H87" i="1"/>
  <c r="I87" i="1"/>
  <c r="I88" i="1" s="1"/>
  <c r="G87" i="1"/>
  <c r="F87" i="1"/>
  <c r="D87" i="1"/>
  <c r="C87" i="1"/>
  <c r="D37" i="1" l="1"/>
  <c r="C37" i="1"/>
  <c r="J75" i="1"/>
  <c r="G75" i="1"/>
  <c r="F75" i="1"/>
  <c r="D75" i="1"/>
  <c r="C75" i="1"/>
  <c r="H74" i="1"/>
  <c r="H30" i="1"/>
  <c r="D19" i="1"/>
  <c r="H75" i="1" l="1"/>
  <c r="C16" i="1"/>
  <c r="D58" i="1" l="1"/>
  <c r="D11" i="1" l="1"/>
  <c r="D45" i="1"/>
  <c r="G80" i="1" l="1"/>
  <c r="D71" i="1"/>
  <c r="C71" i="1"/>
  <c r="G32" i="1"/>
  <c r="H70" i="1" l="1"/>
  <c r="H47" i="1"/>
  <c r="G83" i="1" l="1"/>
  <c r="F83" i="1"/>
  <c r="D83" i="1"/>
  <c r="D80" i="1"/>
  <c r="G68" i="1"/>
  <c r="F68" i="1"/>
  <c r="D68" i="1"/>
  <c r="G64" i="1"/>
  <c r="F64" i="1"/>
  <c r="C64" i="1"/>
  <c r="G61" i="1"/>
  <c r="F61" i="1"/>
  <c r="G49" i="1"/>
  <c r="F49" i="1"/>
  <c r="D49" i="1"/>
  <c r="G45" i="1"/>
  <c r="F45" i="1"/>
  <c r="C45" i="1"/>
  <c r="G42" i="1"/>
  <c r="F42" i="1"/>
  <c r="G37" i="1"/>
  <c r="F37" i="1"/>
  <c r="G26" i="1"/>
  <c r="D26" i="1"/>
  <c r="G23" i="1"/>
  <c r="F23" i="1"/>
  <c r="C23" i="1"/>
  <c r="H18" i="1"/>
  <c r="H17" i="1"/>
  <c r="H16" i="1"/>
  <c r="H14" i="1"/>
  <c r="H13" i="1"/>
  <c r="H12" i="1"/>
  <c r="H11" i="1"/>
  <c r="H10" i="1"/>
  <c r="H19" i="1"/>
  <c r="D42" i="1" l="1"/>
  <c r="C42" i="1"/>
  <c r="H40" i="1"/>
  <c r="H42" i="1" l="1"/>
  <c r="C52" i="1"/>
  <c r="F71" i="1"/>
  <c r="C20" i="1" l="1"/>
  <c r="D20" i="1"/>
  <c r="F20" i="1"/>
  <c r="H22" i="1"/>
  <c r="D23" i="1"/>
  <c r="H23" i="1" s="1"/>
  <c r="H25" i="1"/>
  <c r="C26" i="1"/>
  <c r="F26" i="1"/>
  <c r="H28" i="1"/>
  <c r="H29" i="1"/>
  <c r="H31" i="1"/>
  <c r="C32" i="1"/>
  <c r="D32" i="1"/>
  <c r="F32" i="1"/>
  <c r="H34" i="1"/>
  <c r="H35" i="1"/>
  <c r="H36" i="1"/>
  <c r="H39" i="1"/>
  <c r="H41" i="1"/>
  <c r="H44" i="1"/>
  <c r="H45" i="1"/>
  <c r="H48" i="1"/>
  <c r="H49" i="1" s="1"/>
  <c r="H26" i="1" l="1"/>
  <c r="H37" i="1"/>
  <c r="H32" i="1"/>
  <c r="G71" i="1" l="1"/>
  <c r="G84" i="1" s="1"/>
  <c r="G88" i="1" s="1"/>
  <c r="C49" i="1" l="1"/>
  <c r="C80" i="1" l="1"/>
  <c r="J52" i="1"/>
  <c r="C83" i="1"/>
  <c r="C68" i="1"/>
  <c r="C61" i="1"/>
  <c r="H82" i="1"/>
  <c r="H83" i="1" s="1"/>
  <c r="F80" i="1"/>
  <c r="D64" i="1"/>
  <c r="H64" i="1" s="1"/>
  <c r="D61" i="1"/>
  <c r="H66" i="1"/>
  <c r="J23" i="1"/>
  <c r="H73" i="1"/>
  <c r="H60" i="1"/>
  <c r="J83" i="1"/>
  <c r="J80" i="1"/>
  <c r="J71" i="1"/>
  <c r="J68" i="1"/>
  <c r="J64" i="1"/>
  <c r="J61" i="1"/>
  <c r="J49" i="1"/>
  <c r="J45" i="1"/>
  <c r="J37" i="1"/>
  <c r="J42" i="1"/>
  <c r="J32" i="1"/>
  <c r="J26" i="1"/>
  <c r="J20" i="1"/>
  <c r="H77" i="1"/>
  <c r="H57" i="1"/>
  <c r="H58" i="1"/>
  <c r="H59" i="1"/>
  <c r="H63" i="1"/>
  <c r="B64" i="1"/>
  <c r="H67" i="1"/>
  <c r="H78" i="1"/>
  <c r="H79" i="1"/>
  <c r="D84" i="1" l="1"/>
  <c r="D88" i="1" s="1"/>
  <c r="F84" i="1"/>
  <c r="F88" i="1" s="1"/>
  <c r="H68" i="1"/>
  <c r="C84" i="1"/>
  <c r="C88" i="1" s="1"/>
  <c r="H61" i="1"/>
  <c r="H20" i="1"/>
  <c r="J84" i="1"/>
  <c r="J88" i="1" s="1"/>
  <c r="H71" i="1"/>
  <c r="H80" i="1"/>
  <c r="H84" i="1" l="1"/>
  <c r="H88" i="1" l="1"/>
</calcChain>
</file>

<file path=xl/sharedStrings.xml><?xml version="1.0" encoding="utf-8"?>
<sst xmlns="http://schemas.openxmlformats.org/spreadsheetml/2006/main" count="99" uniqueCount="50">
  <si>
    <t>Exposition directe</t>
  </si>
  <si>
    <t>Exposition indirecte</t>
  </si>
  <si>
    <t>PAYS</t>
  </si>
  <si>
    <t>Prêts
Encours</t>
  </si>
  <si>
    <t>Total</t>
  </si>
  <si>
    <t>France</t>
  </si>
  <si>
    <t>Régions</t>
  </si>
  <si>
    <t>Départements</t>
  </si>
  <si>
    <t xml:space="preserve">   - de santé</t>
  </si>
  <si>
    <t xml:space="preserve">   - d'habitat social</t>
  </si>
  <si>
    <t xml:space="preserve">   - autres</t>
  </si>
  <si>
    <t>Allemagne</t>
  </si>
  <si>
    <t>Länder</t>
  </si>
  <si>
    <t>Autriche</t>
  </si>
  <si>
    <t>Belgique</t>
  </si>
  <si>
    <t>Communautés</t>
  </si>
  <si>
    <t>Canada</t>
  </si>
  <si>
    <t>Provinces</t>
  </si>
  <si>
    <t>Communes</t>
  </si>
  <si>
    <t>Espagne</t>
  </si>
  <si>
    <t>Finlande</t>
  </si>
  <si>
    <t>Italie</t>
  </si>
  <si>
    <t>Japon</t>
  </si>
  <si>
    <t>Portugal</t>
  </si>
  <si>
    <t>Royaume Uni</t>
  </si>
  <si>
    <t>Suède</t>
  </si>
  <si>
    <t>Suisse</t>
  </si>
  <si>
    <t>Cantons</t>
  </si>
  <si>
    <t>Supranational</t>
  </si>
  <si>
    <t>Organismes internationaux</t>
  </si>
  <si>
    <t>(En EUR millions)</t>
  </si>
  <si>
    <t xml:space="preserve">Titres obligataires </t>
  </si>
  <si>
    <t xml:space="preserve">Communes </t>
  </si>
  <si>
    <t xml:space="preserve">Groupements
 de communes </t>
  </si>
  <si>
    <t xml:space="preserve">Total </t>
  </si>
  <si>
    <t>Banque de France</t>
  </si>
  <si>
    <t>Sous-total</t>
  </si>
  <si>
    <r>
      <t xml:space="preserve">TOTAL </t>
    </r>
    <r>
      <rPr>
        <b/>
        <i/>
        <sz val="8"/>
        <color indexed="63"/>
        <rFont val="Verdana"/>
        <family val="2"/>
      </rPr>
      <t>COVER POOL</t>
    </r>
  </si>
  <si>
    <t>État</t>
  </si>
  <si>
    <t>États fédérés</t>
  </si>
  <si>
    <t>États-Unis</t>
  </si>
  <si>
    <t>Établissements publics</t>
  </si>
  <si>
    <t>Établissements publics :</t>
  </si>
  <si>
    <t>Établissements de crédit</t>
  </si>
  <si>
    <t>Les prêts et titres sont présentés hors surcotes/décotes. Les expositions libellées en devises sont converties au cours de change du swap de couverture. Les prêts et titres sont présentés nets de provisions spécifiques. En complément la Caisse Française de Financement Local constitue des provisions collectives et sectorielles.</t>
  </si>
  <si>
    <t/>
  </si>
  <si>
    <t xml:space="preserve">TOTAL EXPOSITIONS
PUBLIQUES </t>
  </si>
  <si>
    <r>
      <t xml:space="preserve">Actifs sortis temporairement du </t>
    </r>
    <r>
      <rPr>
        <b/>
        <i/>
        <sz val="8"/>
        <color indexed="63"/>
        <rFont val="Verdana"/>
        <family val="2"/>
      </rPr>
      <t>cover pool</t>
    </r>
  </si>
  <si>
    <t xml:space="preserve">   - refinancements export</t>
  </si>
  <si>
    <t>État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</si>
</sst>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4" formatCode="_-* #,##0.00\ &quot;€&quot;_-;\-* #,##0.00\ &quot;€&quot;_-;_-* &quot;-&quot;??\ &quot;€&quot;_-;_-@_-"/>
    <numFmt numFmtId="43" formatCode="_-* #,##0.00\ _€_-;\-* #,##0.00\ _€_-;_-* &quot;-&quot;??\ _€_-;_-@_-"/>
    <numFmt numFmtId="164" formatCode="#,###,"/>
    <numFmt numFmtId="165" formatCode="#,##0,"/>
    <numFmt numFmtId="166" formatCode="_(* #,##0.00_);_(* \(#,##0.00\);_(* &quot;-&quot;??_);_(@_)"/>
  </numFmts>
  <fonts count="34" x14ac:knownFonts="1">
    <font>
      <sz val="10"/>
      <name val="Arial"/>
    </font>
    <font>
      <sz val="1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sz val="8"/>
      <color indexed="8"/>
      <name val="Arial"/>
      <family val="2"/>
    </font>
    <font>
      <sz val="10"/>
      <color indexed="8"/>
      <name val="Arial"/>
      <family val="2"/>
    </font>
    <font>
      <b/>
      <sz val="8"/>
      <color indexed="8"/>
      <name val="Arial"/>
      <family val="2"/>
    </font>
    <font>
      <b/>
      <sz val="8"/>
      <color indexed="63"/>
      <name val="Verdana"/>
      <family val="2"/>
    </font>
    <font>
      <sz val="8"/>
      <color indexed="8"/>
      <name val="Verdana"/>
      <family val="2"/>
    </font>
    <font>
      <b/>
      <sz val="8"/>
      <color indexed="9"/>
      <name val="Verdana"/>
      <family val="2"/>
    </font>
    <font>
      <b/>
      <sz val="8"/>
      <color indexed="8"/>
      <name val="Verdana"/>
      <family val="2"/>
    </font>
    <font>
      <sz val="8"/>
      <color indexed="63"/>
      <name val="Verdana"/>
      <family val="2"/>
    </font>
    <font>
      <b/>
      <sz val="8"/>
      <color indexed="20"/>
      <name val="Verdana"/>
      <family val="2"/>
    </font>
    <font>
      <sz val="10"/>
      <color indexed="63"/>
      <name val="Verdana"/>
      <family val="2"/>
    </font>
    <font>
      <sz val="10"/>
      <color indexed="8"/>
      <name val="Verdana"/>
      <family val="2"/>
    </font>
    <font>
      <b/>
      <i/>
      <sz val="8"/>
      <color indexed="63"/>
      <name val="Verdana"/>
      <family val="2"/>
    </font>
    <font>
      <sz val="10"/>
      <color rgb="FF000000"/>
      <name val="Arial"/>
      <family val="2"/>
    </font>
    <font>
      <sz val="8"/>
      <name val="Verdana"/>
      <family val="2"/>
    </font>
    <font>
      <b/>
      <i/>
      <sz val="10"/>
      <name val="Arial"/>
      <family val="2"/>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59"/>
      </patternFill>
    </fill>
    <fill>
      <patternFill patternType="solid">
        <fgColor indexed="27"/>
      </patternFill>
    </fill>
    <fill>
      <patternFill patternType="solid">
        <fgColor indexed="26"/>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60"/>
      </patternFill>
    </fill>
    <fill>
      <patternFill patternType="solid">
        <fgColor indexed="10"/>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60"/>
      </bottom>
      <diagonal/>
    </border>
    <border>
      <left/>
      <right/>
      <top/>
      <bottom style="medium">
        <color indexed="20"/>
      </bottom>
      <diagonal/>
    </border>
    <border>
      <left/>
      <right/>
      <top/>
      <bottom style="hair">
        <color indexed="23"/>
      </bottom>
      <diagonal/>
    </border>
    <border>
      <left/>
      <right/>
      <top style="hair">
        <color indexed="23"/>
      </top>
      <bottom style="hair">
        <color indexed="23"/>
      </bottom>
      <diagonal/>
    </border>
    <border>
      <left/>
      <right/>
      <top style="hair">
        <color indexed="23"/>
      </top>
      <bottom style="medium">
        <color indexed="20"/>
      </bottom>
      <diagonal/>
    </border>
    <border>
      <left/>
      <right/>
      <top style="medium">
        <color indexed="20"/>
      </top>
      <bottom style="hair">
        <color indexed="55"/>
      </bottom>
      <diagonal/>
    </border>
    <border>
      <left/>
      <right/>
      <top style="medium">
        <color indexed="20"/>
      </top>
      <bottom/>
      <diagonal/>
    </border>
    <border>
      <left/>
      <right/>
      <top style="hair">
        <color indexed="23"/>
      </top>
      <bottom/>
      <diagonal/>
    </border>
    <border>
      <left/>
      <right/>
      <top style="medium">
        <color indexed="20"/>
      </top>
      <bottom style="hair">
        <color indexed="23"/>
      </bottom>
      <diagonal/>
    </border>
    <border>
      <left/>
      <right/>
      <top style="medium">
        <color indexed="60"/>
      </top>
      <bottom/>
      <diagonal/>
    </border>
    <border>
      <left style="medium">
        <color indexed="9"/>
      </left>
      <right/>
      <top style="medium">
        <color indexed="20"/>
      </top>
      <bottom style="medium">
        <color indexed="20"/>
      </bottom>
      <diagonal/>
    </border>
    <border>
      <left/>
      <right/>
      <top style="medium">
        <color indexed="20"/>
      </top>
      <bottom style="medium">
        <color indexed="20"/>
      </bottom>
      <diagonal/>
    </border>
    <border>
      <left/>
      <right/>
      <top style="hair">
        <color indexed="60"/>
      </top>
      <bottom style="medium">
        <color indexed="20"/>
      </bottom>
      <diagonal/>
    </border>
  </borders>
  <cellStyleXfs count="47">
    <xf numFmtId="0" fontId="0" fillId="0" borderId="0">
      <alignment horizontal="left" wrapText="1"/>
    </xf>
    <xf numFmtId="0" fontId="1" fillId="0" borderId="0">
      <alignment horizontal="left" wrapText="1"/>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0" borderId="0" applyNumberFormat="0" applyFill="0" applyBorder="0" applyAlignment="0" applyProtection="0"/>
    <xf numFmtId="0" fontId="5" fillId="15" borderId="1" applyNumberFormat="0" applyAlignment="0" applyProtection="0"/>
    <xf numFmtId="0" fontId="6" fillId="0" borderId="2" applyNumberFormat="0" applyFill="0" applyAlignment="0" applyProtection="0"/>
    <xf numFmtId="0" fontId="1" fillId="6" borderId="3" applyNumberFormat="0" applyFont="0" applyAlignment="0" applyProtection="0"/>
    <xf numFmtId="0" fontId="7" fillId="9" borderId="1" applyNumberFormat="0" applyAlignment="0" applyProtection="0"/>
    <xf numFmtId="44" fontId="1" fillId="0" borderId="0" applyFont="0" applyFill="0" applyBorder="0" applyAlignment="0" applyProtection="0">
      <alignment horizontal="left" wrapText="1"/>
    </xf>
    <xf numFmtId="0" fontId="8" fillId="16" borderId="0" applyNumberFormat="0" applyBorder="0" applyAlignment="0" applyProtection="0"/>
    <xf numFmtId="43" fontId="1" fillId="0" borderId="0" applyFont="0" applyFill="0" applyBorder="0" applyAlignment="0" applyProtection="0"/>
    <xf numFmtId="0" fontId="9" fillId="9" borderId="0" applyNumberFormat="0" applyBorder="0" applyAlignment="0" applyProtection="0"/>
    <xf numFmtId="0" fontId="10" fillId="17" borderId="0" applyNumberFormat="0" applyBorder="0" applyAlignment="0" applyProtection="0"/>
    <xf numFmtId="0" fontId="11" fillId="15"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1" fillId="0" borderId="8" applyNumberFormat="0" applyFill="0" applyAlignment="0" applyProtection="0"/>
    <xf numFmtId="0" fontId="17" fillId="18" borderId="9" applyNumberFormat="0" applyAlignment="0" applyProtection="0"/>
    <xf numFmtId="0" fontId="31" fillId="0" borderId="0"/>
    <xf numFmtId="166" fontId="33" fillId="0" borderId="0" applyFont="0" applyFill="0" applyBorder="0" applyAlignment="0" applyProtection="0"/>
  </cellStyleXfs>
  <cellXfs count="91">
    <xf numFmtId="0" fontId="0" fillId="0" borderId="0" xfId="0" applyAlignment="1"/>
    <xf numFmtId="0" fontId="19" fillId="19" borderId="0" xfId="0" applyFont="1" applyFill="1" applyBorder="1" applyAlignment="1">
      <alignment horizontal="justify" vertical="center"/>
    </xf>
    <xf numFmtId="0" fontId="19" fillId="19" borderId="10" xfId="0" applyFont="1" applyFill="1" applyBorder="1" applyAlignment="1">
      <alignment horizontal="justify" vertical="center"/>
    </xf>
    <xf numFmtId="0" fontId="19" fillId="19" borderId="0" xfId="0" applyFont="1" applyFill="1" applyBorder="1" applyAlignment="1">
      <alignment vertical="center"/>
    </xf>
    <xf numFmtId="0" fontId="20" fillId="19" borderId="0" xfId="0" applyFont="1" applyFill="1" applyAlignment="1">
      <alignment vertical="center"/>
    </xf>
    <xf numFmtId="0" fontId="19" fillId="19" borderId="0" xfId="0" applyFont="1" applyFill="1" applyAlignment="1">
      <alignment vertical="center"/>
    </xf>
    <xf numFmtId="0" fontId="21" fillId="19" borderId="0" xfId="0" applyFont="1" applyFill="1" applyBorder="1" applyAlignment="1">
      <alignment vertical="center"/>
    </xf>
    <xf numFmtId="0" fontId="21" fillId="0" borderId="0" xfId="0" applyFont="1" applyFill="1" applyBorder="1" applyAlignment="1">
      <alignment vertical="center"/>
    </xf>
    <xf numFmtId="3" fontId="21" fillId="0" borderId="0" xfId="33" applyNumberFormat="1" applyFont="1" applyFill="1" applyBorder="1" applyAlignment="1">
      <alignment vertical="center"/>
    </xf>
    <xf numFmtId="0" fontId="22" fillId="19" borderId="11" xfId="0" applyFont="1" applyFill="1" applyBorder="1" applyAlignment="1">
      <alignment horizontal="left" vertical="center"/>
    </xf>
    <xf numFmtId="0" fontId="23" fillId="19" borderId="11" xfId="0" applyFont="1" applyFill="1" applyBorder="1" applyAlignment="1">
      <alignment horizontal="justify" vertical="center"/>
    </xf>
    <xf numFmtId="0" fontId="25" fillId="19" borderId="11" xfId="0" applyFont="1" applyFill="1" applyBorder="1" applyAlignment="1">
      <alignment horizontal="center" vertical="center"/>
    </xf>
    <xf numFmtId="0" fontId="23" fillId="19" borderId="11" xfId="0" applyFont="1" applyFill="1" applyBorder="1" applyAlignment="1">
      <alignment vertical="center"/>
    </xf>
    <xf numFmtId="0" fontId="22" fillId="19" borderId="0" xfId="0" applyFont="1" applyFill="1" applyBorder="1" applyAlignment="1">
      <alignment horizontal="center" vertical="center"/>
    </xf>
    <xf numFmtId="0" fontId="22" fillId="19" borderId="0" xfId="0" applyFont="1" applyFill="1" applyBorder="1" applyAlignment="1">
      <alignment horizontal="center" vertical="center" wrapText="1"/>
    </xf>
    <xf numFmtId="0" fontId="26" fillId="19" borderId="11" xfId="0" applyFont="1" applyFill="1" applyBorder="1" applyAlignment="1">
      <alignment horizontal="center" vertical="center"/>
    </xf>
    <xf numFmtId="0" fontId="22" fillId="20" borderId="11"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7" fillId="19" borderId="12" xfId="0" applyFont="1" applyFill="1" applyBorder="1" applyAlignment="1">
      <alignment vertical="center"/>
    </xf>
    <xf numFmtId="0" fontId="22" fillId="19" borderId="12" xfId="0" applyFont="1" applyFill="1" applyBorder="1" applyAlignment="1">
      <alignment vertical="center"/>
    </xf>
    <xf numFmtId="3" fontId="22" fillId="20" borderId="12" xfId="0" applyNumberFormat="1" applyFont="1" applyFill="1" applyBorder="1" applyAlignment="1">
      <alignment vertical="center" wrapText="1"/>
    </xf>
    <xf numFmtId="0" fontId="26" fillId="19" borderId="13" xfId="0" applyFont="1" applyFill="1" applyBorder="1" applyAlignment="1">
      <alignment vertical="center"/>
    </xf>
    <xf numFmtId="3" fontId="26" fillId="20" borderId="13" xfId="33" applyNumberFormat="1" applyFont="1" applyFill="1" applyBorder="1" applyAlignment="1">
      <alignment vertical="center" wrapText="1"/>
    </xf>
    <xf numFmtId="0" fontId="26" fillId="19" borderId="13" xfId="0" applyFont="1" applyFill="1" applyBorder="1" applyAlignment="1">
      <alignment vertical="center" wrapText="1"/>
    </xf>
    <xf numFmtId="0" fontId="22" fillId="19" borderId="14" xfId="0" applyFont="1" applyFill="1" applyBorder="1" applyAlignment="1">
      <alignment vertical="center"/>
    </xf>
    <xf numFmtId="3" fontId="22" fillId="20" borderId="14" xfId="33" applyNumberFormat="1" applyFont="1" applyFill="1" applyBorder="1" applyAlignment="1">
      <alignment vertical="center" wrapText="1"/>
    </xf>
    <xf numFmtId="0" fontId="22" fillId="20" borderId="0" xfId="0" applyFont="1" applyFill="1" applyBorder="1" applyAlignment="1">
      <alignment horizontal="center" vertical="center" wrapText="1"/>
    </xf>
    <xf numFmtId="165" fontId="22" fillId="20" borderId="12" xfId="33" applyNumberFormat="1" applyFont="1" applyFill="1" applyBorder="1" applyAlignment="1">
      <alignment vertical="center" wrapText="1"/>
    </xf>
    <xf numFmtId="165" fontId="22" fillId="19" borderId="12" xfId="0" applyNumberFormat="1" applyFont="1" applyFill="1" applyBorder="1" applyAlignment="1">
      <alignment vertical="center" wrapText="1"/>
    </xf>
    <xf numFmtId="165" fontId="22" fillId="20" borderId="12" xfId="0" applyNumberFormat="1" applyFont="1" applyFill="1" applyBorder="1" applyAlignment="1">
      <alignment vertical="center" wrapText="1"/>
    </xf>
    <xf numFmtId="165" fontId="22" fillId="19" borderId="0" xfId="0" applyNumberFormat="1" applyFont="1" applyFill="1" applyBorder="1" applyAlignment="1">
      <alignment vertical="center" wrapText="1"/>
    </xf>
    <xf numFmtId="165" fontId="22" fillId="20" borderId="15" xfId="0" applyNumberFormat="1" applyFont="1" applyFill="1" applyBorder="1" applyAlignment="1">
      <alignment vertical="center" wrapText="1"/>
    </xf>
    <xf numFmtId="41" fontId="22" fillId="19" borderId="14" xfId="33" applyNumberFormat="1" applyFont="1" applyFill="1" applyBorder="1" applyAlignment="1">
      <alignment vertical="center"/>
    </xf>
    <xf numFmtId="0" fontId="23" fillId="19" borderId="0" xfId="0" applyFont="1" applyFill="1" applyBorder="1" applyAlignment="1">
      <alignment vertical="center"/>
    </xf>
    <xf numFmtId="14" fontId="28" fillId="19" borderId="0" xfId="0" applyNumberFormat="1" applyFont="1" applyFill="1" applyBorder="1" applyAlignment="1">
      <alignment horizontal="center" vertical="center"/>
    </xf>
    <xf numFmtId="0" fontId="26" fillId="19" borderId="16" xfId="0" applyFont="1" applyFill="1" applyBorder="1" applyAlignment="1">
      <alignment vertical="center"/>
    </xf>
    <xf numFmtId="164" fontId="25" fillId="19" borderId="0" xfId="0" applyNumberFormat="1" applyFont="1" applyFill="1" applyBorder="1" applyAlignment="1">
      <alignment vertical="center" wrapText="1"/>
    </xf>
    <xf numFmtId="41" fontId="26" fillId="19" borderId="13" xfId="0" applyNumberFormat="1" applyFont="1" applyFill="1" applyBorder="1" applyAlignment="1">
      <alignment vertical="center" wrapText="1"/>
    </xf>
    <xf numFmtId="41" fontId="26" fillId="19" borderId="0" xfId="0" applyNumberFormat="1" applyFont="1" applyFill="1" applyBorder="1" applyAlignment="1">
      <alignment vertical="center" wrapText="1"/>
    </xf>
    <xf numFmtId="41" fontId="26" fillId="19" borderId="17" xfId="0" applyNumberFormat="1" applyFont="1" applyFill="1" applyBorder="1" applyAlignment="1">
      <alignment vertical="center" wrapText="1"/>
    </xf>
    <xf numFmtId="41" fontId="22" fillId="19" borderId="11" xfId="0" applyNumberFormat="1" applyFont="1" applyFill="1" applyBorder="1" applyAlignment="1">
      <alignment vertical="center" wrapText="1"/>
    </xf>
    <xf numFmtId="164" fontId="25" fillId="19" borderId="18" xfId="0" applyNumberFormat="1" applyFont="1" applyFill="1" applyBorder="1" applyAlignment="1">
      <alignment vertical="center" wrapText="1"/>
    </xf>
    <xf numFmtId="41" fontId="26" fillId="19" borderId="12" xfId="0" applyNumberFormat="1" applyFont="1" applyFill="1" applyBorder="1" applyAlignment="1">
      <alignment vertical="center" wrapText="1"/>
    </xf>
    <xf numFmtId="41" fontId="22" fillId="19" borderId="14" xfId="0" applyNumberFormat="1" applyFont="1" applyFill="1" applyBorder="1" applyAlignment="1">
      <alignment vertical="center" wrapText="1"/>
    </xf>
    <xf numFmtId="3" fontId="25" fillId="0" borderId="19" xfId="33" applyNumberFormat="1" applyFont="1" applyFill="1" applyBorder="1" applyAlignment="1">
      <alignment vertical="center"/>
    </xf>
    <xf numFmtId="0" fontId="23" fillId="19" borderId="0" xfId="0" applyFont="1" applyFill="1" applyAlignment="1">
      <alignment vertical="center"/>
    </xf>
    <xf numFmtId="0" fontId="29" fillId="19" borderId="0" xfId="0" applyFont="1" applyFill="1" applyAlignment="1">
      <alignment vertical="center"/>
    </xf>
    <xf numFmtId="0" fontId="22" fillId="19" borderId="0" xfId="0" applyFont="1" applyFill="1" applyBorder="1" applyAlignment="1">
      <alignment vertical="center"/>
    </xf>
    <xf numFmtId="3" fontId="21" fillId="0" borderId="11" xfId="0" applyNumberFormat="1" applyFont="1" applyFill="1" applyBorder="1" applyAlignment="1">
      <alignment vertical="center"/>
    </xf>
    <xf numFmtId="3" fontId="25" fillId="0" borderId="11" xfId="33" applyNumberFormat="1" applyFont="1" applyFill="1" applyBorder="1" applyAlignment="1">
      <alignment vertical="center"/>
    </xf>
    <xf numFmtId="0" fontId="22" fillId="19" borderId="16" xfId="0" applyFont="1" applyFill="1" applyBorder="1" applyAlignment="1">
      <alignment vertical="center"/>
    </xf>
    <xf numFmtId="41" fontId="22" fillId="20" borderId="11" xfId="0" applyNumberFormat="1" applyFont="1" applyFill="1" applyBorder="1" applyAlignment="1">
      <alignment horizontal="center" vertical="center" wrapText="1"/>
    </xf>
    <xf numFmtId="41" fontId="26" fillId="20" borderId="13" xfId="33" applyNumberFormat="1" applyFont="1" applyFill="1" applyBorder="1" applyAlignment="1">
      <alignment vertical="center"/>
    </xf>
    <xf numFmtId="41" fontId="26" fillId="19" borderId="13" xfId="33" applyNumberFormat="1" applyFont="1" applyFill="1" applyBorder="1" applyAlignment="1">
      <alignment vertical="center"/>
    </xf>
    <xf numFmtId="41" fontId="22" fillId="20" borderId="14" xfId="33" applyNumberFormat="1" applyFont="1" applyFill="1" applyBorder="1" applyAlignment="1">
      <alignment vertical="center"/>
    </xf>
    <xf numFmtId="41" fontId="22" fillId="20" borderId="14" xfId="0" applyNumberFormat="1" applyFont="1" applyFill="1" applyBorder="1" applyAlignment="1">
      <alignment vertical="center"/>
    </xf>
    <xf numFmtId="41" fontId="22" fillId="20" borderId="12" xfId="33" applyNumberFormat="1" applyFont="1" applyFill="1" applyBorder="1" applyAlignment="1">
      <alignment vertical="center" wrapText="1"/>
    </xf>
    <xf numFmtId="41" fontId="22" fillId="19" borderId="12" xfId="0" applyNumberFormat="1" applyFont="1" applyFill="1" applyBorder="1" applyAlignment="1">
      <alignment vertical="center" wrapText="1"/>
    </xf>
    <xf numFmtId="41" fontId="22" fillId="20" borderId="12" xfId="0" applyNumberFormat="1" applyFont="1" applyFill="1" applyBorder="1" applyAlignment="1">
      <alignment vertical="center" wrapText="1"/>
    </xf>
    <xf numFmtId="41" fontId="22" fillId="19" borderId="0" xfId="0" applyNumberFormat="1" applyFont="1" applyFill="1" applyBorder="1" applyAlignment="1">
      <alignment vertical="center" wrapText="1"/>
    </xf>
    <xf numFmtId="41" fontId="22" fillId="20" borderId="15" xfId="0" applyNumberFormat="1" applyFont="1" applyFill="1" applyBorder="1" applyAlignment="1">
      <alignment vertical="center" wrapText="1"/>
    </xf>
    <xf numFmtId="41" fontId="26" fillId="20" borderId="13" xfId="0" applyNumberFormat="1" applyFont="1" applyFill="1" applyBorder="1" applyAlignment="1">
      <alignment vertical="center"/>
    </xf>
    <xf numFmtId="41" fontId="22" fillId="19" borderId="16" xfId="0" applyNumberFormat="1" applyFont="1" applyFill="1" applyBorder="1" applyAlignment="1">
      <alignment vertical="center"/>
    </xf>
    <xf numFmtId="41" fontId="21" fillId="0" borderId="11" xfId="33" applyNumberFormat="1" applyFont="1" applyFill="1" applyBorder="1" applyAlignment="1">
      <alignment vertical="center"/>
    </xf>
    <xf numFmtId="41" fontId="21" fillId="0" borderId="11" xfId="33" applyNumberFormat="1" applyFont="1" applyFill="1" applyBorder="1" applyAlignment="1">
      <alignment vertical="center" wrapText="1"/>
    </xf>
    <xf numFmtId="41" fontId="25" fillId="19" borderId="11" xfId="0" applyNumberFormat="1" applyFont="1" applyFill="1" applyBorder="1" applyAlignment="1">
      <alignment horizontal="center" vertical="center"/>
    </xf>
    <xf numFmtId="41" fontId="22" fillId="19" borderId="0" xfId="0" applyNumberFormat="1" applyFont="1" applyFill="1" applyBorder="1" applyAlignment="1">
      <alignment horizontal="center" vertical="center" wrapText="1"/>
    </xf>
    <xf numFmtId="41" fontId="22" fillId="20" borderId="0" xfId="0" applyNumberFormat="1" applyFont="1" applyFill="1" applyBorder="1" applyAlignment="1">
      <alignment horizontal="center" vertical="center" wrapText="1"/>
    </xf>
    <xf numFmtId="41" fontId="22" fillId="19" borderId="11" xfId="0" applyNumberFormat="1" applyFont="1" applyFill="1" applyBorder="1" applyAlignment="1">
      <alignment horizontal="center" vertical="center" wrapText="1"/>
    </xf>
    <xf numFmtId="41" fontId="26" fillId="20" borderId="12" xfId="0" applyNumberFormat="1" applyFont="1" applyFill="1" applyBorder="1" applyAlignment="1">
      <alignment vertical="center"/>
    </xf>
    <xf numFmtId="0" fontId="26" fillId="19" borderId="0" xfId="0" applyFont="1" applyFill="1" applyAlignment="1">
      <alignment horizontal="left" vertical="top" wrapText="1"/>
    </xf>
    <xf numFmtId="41" fontId="32" fillId="20" borderId="13" xfId="33" applyNumberFormat="1" applyFont="1" applyFill="1" applyBorder="1" applyAlignment="1">
      <alignment vertical="center"/>
    </xf>
    <xf numFmtId="0" fontId="20" fillId="19" borderId="0" xfId="0" quotePrefix="1" applyFont="1" applyFill="1" applyAlignment="1">
      <alignment vertical="center"/>
    </xf>
    <xf numFmtId="0" fontId="22" fillId="19" borderId="22" xfId="0" applyFont="1" applyFill="1" applyBorder="1" applyAlignment="1">
      <alignment vertical="center" wrapText="1"/>
    </xf>
    <xf numFmtId="0" fontId="22" fillId="19" borderId="21" xfId="0" applyFont="1" applyFill="1" applyBorder="1" applyAlignment="1">
      <alignment vertical="center" wrapText="1"/>
    </xf>
    <xf numFmtId="14" fontId="28" fillId="19" borderId="0" xfId="0" applyNumberFormat="1" applyFont="1" applyFill="1" applyBorder="1" applyAlignment="1">
      <alignment horizontal="center" vertical="center"/>
    </xf>
    <xf numFmtId="0" fontId="24" fillId="21" borderId="21" xfId="0" applyFont="1" applyFill="1" applyBorder="1" applyAlignment="1">
      <alignment horizontal="center" vertical="center"/>
    </xf>
    <xf numFmtId="0" fontId="24" fillId="21" borderId="20" xfId="0" applyFont="1" applyFill="1" applyBorder="1" applyAlignment="1">
      <alignment horizontal="center" vertical="center"/>
    </xf>
    <xf numFmtId="0" fontId="22" fillId="19" borderId="16"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20" borderId="16" xfId="0"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26" fillId="19" borderId="0" xfId="0" applyFont="1" applyFill="1" applyAlignment="1">
      <alignment horizontal="left" vertical="top" wrapText="1"/>
    </xf>
    <xf numFmtId="41" fontId="24" fillId="21" borderId="21" xfId="0" applyNumberFormat="1" applyFont="1" applyFill="1" applyBorder="1" applyAlignment="1">
      <alignment horizontal="center" vertical="center"/>
    </xf>
    <xf numFmtId="41" fontId="22" fillId="20" borderId="16" xfId="0" applyNumberFormat="1" applyFont="1" applyFill="1" applyBorder="1" applyAlignment="1">
      <alignment horizontal="center" vertical="center" wrapText="1"/>
    </xf>
    <xf numFmtId="41" fontId="22" fillId="20" borderId="11" xfId="0" applyNumberFormat="1" applyFont="1" applyFill="1" applyBorder="1" applyAlignment="1">
      <alignment horizontal="center" vertical="center" wrapText="1"/>
    </xf>
    <xf numFmtId="0" fontId="22" fillId="19" borderId="16" xfId="0" applyFont="1" applyFill="1" applyBorder="1" applyAlignment="1">
      <alignment horizontal="center" vertical="center"/>
    </xf>
    <xf numFmtId="0" fontId="22" fillId="19" borderId="11" xfId="0" applyFont="1" applyFill="1" applyBorder="1" applyAlignment="1">
      <alignment horizontal="center" vertical="center"/>
    </xf>
    <xf numFmtId="41" fontId="22" fillId="19" borderId="16" xfId="0" applyNumberFormat="1" applyFont="1" applyFill="1" applyBorder="1" applyAlignment="1">
      <alignment horizontal="center" vertical="center" wrapText="1"/>
    </xf>
    <xf numFmtId="41" fontId="22" fillId="19" borderId="11" xfId="0" applyNumberFormat="1" applyFont="1" applyFill="1" applyBorder="1" applyAlignment="1">
      <alignment horizontal="center" vertical="center" wrapText="1"/>
    </xf>
    <xf numFmtId="41" fontId="24" fillId="21" borderId="20" xfId="0" applyNumberFormat="1" applyFont="1" applyFill="1" applyBorder="1" applyAlignment="1">
      <alignment horizontal="center" vertical="center"/>
    </xf>
  </cellXfs>
  <cellStyles count="47">
    <cellStyle name="20 % - Accent1" xfId="2" builtinId="30" customBuiltin="1"/>
    <cellStyle name="20 % - Accent2" xfId="3" builtinId="34" customBuiltin="1"/>
    <cellStyle name="20 % - Accent3" xfId="4" builtinId="38" customBuiltin="1"/>
    <cellStyle name="20 % - Accent4" xfId="5" builtinId="42" customBuiltin="1"/>
    <cellStyle name="20 % - Accent5" xfId="6" builtinId="46" customBuiltin="1"/>
    <cellStyle name="20 % - Accent6" xfId="7" builtinId="50" customBuiltin="1"/>
    <cellStyle name="40 % - Accent1" xfId="8" builtinId="31" customBuiltin="1"/>
    <cellStyle name="40 % - Accent2" xfId="9" builtinId="35" customBuiltin="1"/>
    <cellStyle name="40 % - Accent3" xfId="10" builtinId="39" customBuiltin="1"/>
    <cellStyle name="40 % - Accent4" xfId="11" builtinId="43" customBuiltin="1"/>
    <cellStyle name="40 % - Accent5" xfId="12" builtinId="47" customBuiltin="1"/>
    <cellStyle name="40 % - Accent6" xfId="13" builtinId="51" customBuiltin="1"/>
    <cellStyle name="60 % - Accent1" xfId="14" builtinId="32" customBuiltin="1"/>
    <cellStyle name="60 % - Accent2" xfId="15" builtinId="36" customBuiltin="1"/>
    <cellStyle name="60 % - Accent3" xfId="16" builtinId="40" customBuiltin="1"/>
    <cellStyle name="60 % - Accent4" xfId="17" builtinId="44" customBuiltin="1"/>
    <cellStyle name="60 % - Accent5" xfId="18" builtinId="48" customBuiltin="1"/>
    <cellStyle name="60 %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vertissement" xfId="26" builtinId="11" customBuiltin="1"/>
    <cellStyle name="Calcul" xfId="27" builtinId="22" customBuiltin="1"/>
    <cellStyle name="Cellule liée" xfId="28" builtinId="24" customBuiltin="1"/>
    <cellStyle name="Commentaire" xfId="29" builtinId="10" customBuiltin="1"/>
    <cellStyle name="Entrée" xfId="30" builtinId="20" customBuiltin="1"/>
    <cellStyle name="Euro" xfId="31"/>
    <cellStyle name="Insatisfaisant" xfId="32" builtinId="27" customBuiltin="1"/>
    <cellStyle name="Milliers" xfId="33" builtinId="3"/>
    <cellStyle name="Milliers 2" xfId="46"/>
    <cellStyle name="Neutre" xfId="34" builtinId="28" customBuiltin="1"/>
    <cellStyle name="Normal" xfId="0" builtinId="0"/>
    <cellStyle name="Normal 2" xfId="45"/>
    <cellStyle name="Satisfaisant" xfId="35" builtinId="26" customBuiltin="1"/>
    <cellStyle name="Sortie" xfId="36" builtinId="21" customBuiltin="1"/>
    <cellStyle name="Style 1" xfId="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2596"/>
      <rgbColor rgb="00FFFFFF"/>
      <rgbColor rgb="00FF0000"/>
      <rgbColor rgb="0000FF00"/>
      <rgbColor rgb="000000FF"/>
      <rgbColor rgb="00FFFF00"/>
      <rgbColor rgb="00FF00FF"/>
      <rgbColor rgb="0000FFFF"/>
      <rgbColor rgb="00800000"/>
      <rgbColor rgb="00008000"/>
      <rgbColor rgb="00000080"/>
      <rgbColor rgb="00808000"/>
      <rgbColor rgb="005D005D"/>
      <rgbColor rgb="00008080"/>
      <rgbColor rgb="00C0C0C0"/>
      <rgbColor rgb="00808080"/>
      <rgbColor rgb="003333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CDD9FF"/>
      <rgbColor rgb="00F1FFC9"/>
      <rgbColor rgb="008DC02F"/>
      <rgbColor rgb="008F0471"/>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Ventil%20pr&#234;ts%20et%20titres%2031-12-2008%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mptes%20sociaux\DMA\DMA%20PARIS\Ann&#233;e%202007\03%20Mars\01%20Arr&#234;t&#233;s\Plaquette\Justif%20rapport%20de%20gestion\Ventilation%20pr&#234;ts%20et%20titres\fichiers%20J%20Jehanno\liste%20pr&#234;ts%20rachet&#233;s_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My%20Documents\BusinessObjects%20Enterprise%20Documents\%7b58CEC02C-82D9-4988-92E6-56E3709787D3%7d\5096\Magnitude_Tous%20BO_H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Titres\300908\DMA%20-stock%20au%20%20300608-w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Titres\300908\DMA%20-stock%20au%20%20300908-w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B%20Cormier\DMA%20-stock%20au%20%20311207-w9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wzbcf5\Moodys%20Covered%20Autres%20Template%20200812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FL0070049\Local%20Settings\Temporary%20Internet%20Files\OLKAC\JF%20Regul%20NANTi%20BDF_Paris_09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Exetq\datamart\Report\Publiables\Publiable%20tous%20B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ubliables\SOCIAL\Conso_sociale_TousBO_HS%20003%20DEC-2008%20au%2020090127%20avec%20imp&#244;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FL0005025\Local%20Settings\Temporary%20Internet%20Files\OLK294\FITCH_311204_fichier%20definit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anglais"/>
      <sheetName val="Récap frcs"/>
      <sheetName val="Pub conso 311208"/>
      <sheetName val="Pub conso 300908"/>
      <sheetName val="Acquisitions ACTIFS 311208"/>
      <sheetName val="Titres 311208"/>
      <sheetName val="Provisions"/>
      <sheetName val="Reclast"/>
      <sheetName val="Evol PRET 311208 "/>
      <sheetName val="Prod 2008"/>
      <sheetName val="ra secs2008"/>
      <sheetName val="AMORT 2008"/>
      <sheetName val="Cessions de créances 2008"/>
      <sheetName val="Rachats de créances 2008"/>
      <sheetName val="Acquisitions ACTIFS 300908"/>
      <sheetName val="Titres 300908"/>
      <sheetName val="Evol PRET 30092008 "/>
      <sheetName val="prod092008"/>
      <sheetName val="ra secs092008"/>
      <sheetName val="amort 092008"/>
      <sheetName val="Rachats de créances 0908"/>
      <sheetName val="Détail_rachats_transmis CS0908"/>
      <sheetName val="Cessions de créances 0908"/>
      <sheetName val="Titres 300608"/>
      <sheetName val="Titres 310308"/>
      <sheetName val="prets à DKB 0803"/>
      <sheetName val="DSFB I-II 311208"/>
      <sheetName val="DSFB 311208"/>
      <sheetName val="DSFB 300908"/>
      <sheetName val="DSFB 300608"/>
      <sheetName val="DSFB 310308"/>
      <sheetName val="Recap DCC 311208"/>
      <sheetName val="DCC1 3112"/>
      <sheetName val="DCC2 3112"/>
      <sheetName val="DCC3 3112"/>
      <sheetName val="Recap DCC 300908"/>
      <sheetName val="DCC1 3009"/>
      <sheetName val="DCC2 3009"/>
      <sheetName val="DCC3 3009"/>
      <sheetName val="Recap DCC 300608"/>
      <sheetName val="DCC1 300608"/>
      <sheetName val="DCC2 300608"/>
      <sheetName val="DCC3 300608"/>
      <sheetName val="Recap DCC 310308"/>
      <sheetName val="DCC1 310308"/>
      <sheetName val="DCC2 310308"/>
      <sheetName val="DCC3 310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t="str">
            <v>BLUE DANUBE LOAN FUNDING GMBH  -  AUSTRIA</v>
          </cell>
          <cell r="D7" t="str">
            <v>O</v>
          </cell>
        </row>
        <row r="9">
          <cell r="C9" t="str">
            <v>DEXIA SECURED FUNDING BELGIUM - BELGIQUE - HO</v>
          </cell>
          <cell r="D9" t="str">
            <v>N</v>
          </cell>
        </row>
        <row r="10">
          <cell r="C10" t="str">
            <v>SOCIETE WALLONNE DU CREDIT SOCIAL HO CHARLEROI</v>
          </cell>
          <cell r="D10" t="str">
            <v>N</v>
          </cell>
        </row>
        <row r="11">
          <cell r="C11" t="str">
            <v>COMMUNAUTE FRANCAISE DE BELGIQUE NAMUR HO</v>
          </cell>
          <cell r="D11" t="str">
            <v>N</v>
          </cell>
        </row>
        <row r="12">
          <cell r="C12" t="str">
            <v>REGION WALLONNE</v>
          </cell>
          <cell r="D12" t="str">
            <v>N</v>
          </cell>
        </row>
        <row r="14">
          <cell r="C14" t="str">
            <v>COLL -  COMMUNAUTE URBAINE DE LILLE - LILLE</v>
          </cell>
          <cell r="D14" t="str">
            <v>N</v>
          </cell>
        </row>
        <row r="15">
          <cell r="C15" t="str">
            <v>COLL -  VILLE DE BORDEAUX -  BORDEAUX</v>
          </cell>
          <cell r="D15" t="str">
            <v>N</v>
          </cell>
        </row>
        <row r="16">
          <cell r="C16" t="str">
            <v>COLL - VILLE D'AUBAGNE - AUBAGNE</v>
          </cell>
          <cell r="D16" t="str">
            <v>O</v>
          </cell>
        </row>
        <row r="17">
          <cell r="C17" t="str">
            <v>COLL - VILLE DE LYON - LYON</v>
          </cell>
          <cell r="D17" t="str">
            <v>N</v>
          </cell>
        </row>
        <row r="18">
          <cell r="C18" t="str">
            <v>COLL - VILLE DE MARSEILLE - MARSEILLE</v>
          </cell>
          <cell r="D18" t="str">
            <v>O</v>
          </cell>
        </row>
        <row r="19">
          <cell r="C19" t="str">
            <v>COLL - VILLE DE TOURS - TOURS</v>
          </cell>
          <cell r="D19" t="str">
            <v>O</v>
          </cell>
        </row>
        <row r="20">
          <cell r="C20" t="str">
            <v>COLL-CONSEIL REGIONAL NORD PAS DE CALAIS-LILLE</v>
          </cell>
          <cell r="D20" t="str">
            <v>N</v>
          </cell>
        </row>
        <row r="21">
          <cell r="C21" t="str">
            <v>COLL - DEPARTEMENT DE LA MARNE - CHALONS EN CHAMPA</v>
          </cell>
          <cell r="D21" t="str">
            <v>O</v>
          </cell>
        </row>
        <row r="22">
          <cell r="C22" t="str">
            <v>COLL- VILLE DE BOULOGNE BILLANCOURT</v>
          </cell>
          <cell r="D22" t="str">
            <v>N</v>
          </cell>
        </row>
        <row r="23">
          <cell r="C23" t="str">
            <v>COLL - VILLE DE PARIS - PARIS</v>
          </cell>
          <cell r="D23" t="str">
            <v>O</v>
          </cell>
        </row>
        <row r="24">
          <cell r="C24" t="str">
            <v>COLL - CONSEIL REGIONAL PACA - MARSEILLE</v>
          </cell>
          <cell r="D24" t="str">
            <v>N</v>
          </cell>
        </row>
        <row r="25">
          <cell r="C25" t="str">
            <v>CAISSE D'AMORTISSEMENT DE LA DETTE SOCIALE ( CADES</v>
          </cell>
          <cell r="D25" t="str">
            <v>N</v>
          </cell>
        </row>
        <row r="27">
          <cell r="C27" t="str">
            <v>HELLENIC REPUBLIC</v>
          </cell>
          <cell r="D27" t="str">
            <v>N</v>
          </cell>
        </row>
        <row r="28">
          <cell r="D28" t="str">
            <v>O</v>
          </cell>
        </row>
        <row r="29">
          <cell r="C29" t="str">
            <v>HELLENIC RAILWAYS - ATHENS</v>
          </cell>
          <cell r="D29" t="str">
            <v>N</v>
          </cell>
        </row>
        <row r="31">
          <cell r="C31" t="str">
            <v>LANDSVIRKJUN THE NATIONAL POWER COMPANY REYKJAVIK</v>
          </cell>
          <cell r="D31" t="str">
            <v>O</v>
          </cell>
        </row>
        <row r="32">
          <cell r="C32" t="str">
            <v>LANDSVIRKJUN THE NATIONAL POWER COMPANY REYKJAVIK</v>
          </cell>
          <cell r="D32" t="str">
            <v>N</v>
          </cell>
        </row>
        <row r="33">
          <cell r="D33" t="str">
            <v>O</v>
          </cell>
        </row>
        <row r="35">
          <cell r="C35" t="str">
            <v>COLOMBO SRL ROMA</v>
          </cell>
          <cell r="D35" t="str">
            <v>O</v>
          </cell>
        </row>
        <row r="36">
          <cell r="C36" t="str">
            <v>SOCIETA VEICOLO ASTREA SRL MILANO</v>
          </cell>
          <cell r="D36" t="str">
            <v>O</v>
          </cell>
        </row>
        <row r="37">
          <cell r="C37" t="str">
            <v>DCC - DEXIA CREDIOP PER LA CARTOLARIZZAZIONE S.R.L</v>
          </cell>
          <cell r="D37" t="str">
            <v>N</v>
          </cell>
        </row>
        <row r="38">
          <cell r="C38" t="str">
            <v>DCC - DEXIA CREDIOP PER LA CARTOLARIZZAZIONE S.R.L</v>
          </cell>
          <cell r="D38" t="str">
            <v>N</v>
          </cell>
        </row>
        <row r="39">
          <cell r="C39" t="str">
            <v>CITTA DI CATANIA  -  CATANIA</v>
          </cell>
          <cell r="D39" t="str">
            <v>N</v>
          </cell>
        </row>
        <row r="40">
          <cell r="C40" t="str">
            <v>CITTA DI COLLEGNO</v>
          </cell>
          <cell r="D40" t="str">
            <v>N</v>
          </cell>
        </row>
        <row r="41">
          <cell r="C41" t="str">
            <v>CITTA DI GRANAROLO DELL'EMILIA</v>
          </cell>
          <cell r="D41" t="str">
            <v>N</v>
          </cell>
        </row>
        <row r="42">
          <cell r="C42" t="str">
            <v>CITTA DI REGGIO EMILIA</v>
          </cell>
          <cell r="D42" t="str">
            <v>N</v>
          </cell>
        </row>
        <row r="43">
          <cell r="C43" t="str">
            <v>CITY OF TURIN -  TURIN</v>
          </cell>
          <cell r="D43" t="str">
            <v>N</v>
          </cell>
        </row>
        <row r="44">
          <cell r="D44" t="str">
            <v>O</v>
          </cell>
        </row>
        <row r="45">
          <cell r="C45" t="str">
            <v>COMUNE DI ABBADIA SAN SALVATORE</v>
          </cell>
          <cell r="D45" t="str">
            <v>N</v>
          </cell>
        </row>
        <row r="46">
          <cell r="C46" t="str">
            <v>COMUNE DI ALASSIO</v>
          </cell>
          <cell r="D46" t="str">
            <v>N</v>
          </cell>
        </row>
        <row r="47">
          <cell r="C47" t="str">
            <v>COMUNE DI ANCONA - ANCONA</v>
          </cell>
          <cell r="D47" t="str">
            <v>N</v>
          </cell>
        </row>
        <row r="48">
          <cell r="C48" t="str">
            <v>COMUNE DI ANDRIA  -  ANDRIA</v>
          </cell>
          <cell r="D48" t="str">
            <v>N</v>
          </cell>
        </row>
        <row r="49">
          <cell r="C49" t="str">
            <v>COMUNE DI ARESE</v>
          </cell>
          <cell r="D49" t="str">
            <v>N</v>
          </cell>
        </row>
        <row r="50">
          <cell r="C50" t="str">
            <v>COMUNE DI ARGENTA</v>
          </cell>
          <cell r="D50" t="str">
            <v>N</v>
          </cell>
        </row>
        <row r="51">
          <cell r="C51" t="str">
            <v>COMUNE DI BADIA POLESINE</v>
          </cell>
          <cell r="D51" t="str">
            <v>N</v>
          </cell>
        </row>
        <row r="52">
          <cell r="C52" t="str">
            <v>COMUNE DI BAGNACAVALLO</v>
          </cell>
          <cell r="D52" t="str">
            <v>N</v>
          </cell>
        </row>
        <row r="53">
          <cell r="C53" t="str">
            <v>COMUNE DI BAGNOLO IN PIANO</v>
          </cell>
          <cell r="D53" t="str">
            <v>N</v>
          </cell>
        </row>
        <row r="54">
          <cell r="C54" t="str">
            <v>COMUNE DI BARLASSINA</v>
          </cell>
          <cell r="D54" t="str">
            <v>N</v>
          </cell>
        </row>
        <row r="55">
          <cell r="C55" t="str">
            <v>COMUNE DI BERGAMO - BERGAMO</v>
          </cell>
          <cell r="D55" t="str">
            <v>N</v>
          </cell>
        </row>
        <row r="56">
          <cell r="C56" t="str">
            <v>COMUNE DI BITONTO</v>
          </cell>
          <cell r="D56" t="str">
            <v>N</v>
          </cell>
        </row>
        <row r="57">
          <cell r="C57" t="str">
            <v>COMUNE DI BRESCELLO</v>
          </cell>
          <cell r="D57" t="str">
            <v>N</v>
          </cell>
        </row>
        <row r="58">
          <cell r="C58" t="str">
            <v>COMUNE DI CALCINAIA</v>
          </cell>
          <cell r="D58" t="str">
            <v>N</v>
          </cell>
        </row>
        <row r="59">
          <cell r="C59" t="str">
            <v>COMUNE DI CALDERARA DI RENO</v>
          </cell>
          <cell r="D59" t="str">
            <v>N</v>
          </cell>
        </row>
        <row r="60">
          <cell r="C60" t="str">
            <v>COMUNE DI CAMPEGINE</v>
          </cell>
          <cell r="D60" t="str">
            <v>N</v>
          </cell>
        </row>
        <row r="61">
          <cell r="C61" t="str">
            <v>COMUNE DI CANNETO SULL'OGLIO</v>
          </cell>
          <cell r="D61" t="str">
            <v>N</v>
          </cell>
        </row>
        <row r="62">
          <cell r="C62" t="str">
            <v>COMUNE DI CARPI</v>
          </cell>
          <cell r="D62" t="str">
            <v>N</v>
          </cell>
        </row>
        <row r="63">
          <cell r="C63" t="str">
            <v>COMUNE DI CASALE MONFERRATO</v>
          </cell>
          <cell r="D63" t="str">
            <v>N</v>
          </cell>
        </row>
        <row r="64">
          <cell r="C64" t="str">
            <v>COMUNE DI CASTELVETRO DI MODENA</v>
          </cell>
          <cell r="D64" t="str">
            <v>N</v>
          </cell>
        </row>
        <row r="65">
          <cell r="C65" t="str">
            <v>COMUNE DI CESANO MADERNO</v>
          </cell>
          <cell r="D65" t="str">
            <v>N</v>
          </cell>
        </row>
        <row r="66">
          <cell r="C66" t="str">
            <v>COMUNE DI CESENA</v>
          </cell>
          <cell r="D66" t="str">
            <v>N</v>
          </cell>
        </row>
        <row r="67">
          <cell r="C67" t="str">
            <v>COMUNE DI CESENATICO</v>
          </cell>
          <cell r="D67" t="str">
            <v>N</v>
          </cell>
        </row>
        <row r="68">
          <cell r="C68" t="str">
            <v>COMUNE DI CHIERI</v>
          </cell>
          <cell r="D68" t="str">
            <v>N</v>
          </cell>
        </row>
        <row r="69">
          <cell r="C69" t="str">
            <v>COMUNE DI COLLE CORVINO</v>
          </cell>
          <cell r="D69" t="str">
            <v>N</v>
          </cell>
        </row>
        <row r="70">
          <cell r="C70" t="str">
            <v>COMUNE DI COLOGNO MONZESE</v>
          </cell>
          <cell r="D70" t="str">
            <v>N</v>
          </cell>
        </row>
        <row r="71">
          <cell r="C71" t="str">
            <v>COMUNE DI CORREGIO</v>
          </cell>
          <cell r="D71" t="str">
            <v>N</v>
          </cell>
        </row>
        <row r="72">
          <cell r="C72" t="str">
            <v>COMUNE DI DUEVILLE  -  DUEVILLE</v>
          </cell>
          <cell r="D72" t="str">
            <v>N</v>
          </cell>
        </row>
        <row r="73">
          <cell r="C73" t="str">
            <v>COMUNE DI FAUGLIA</v>
          </cell>
          <cell r="D73" t="str">
            <v>N</v>
          </cell>
        </row>
        <row r="74">
          <cell r="C74" t="str">
            <v>COMUNE DI FIGLINE VALDARNO</v>
          </cell>
          <cell r="D74" t="str">
            <v>N</v>
          </cell>
        </row>
        <row r="75">
          <cell r="C75" t="str">
            <v>COMUNE DI FINALE EMILIA</v>
          </cell>
          <cell r="D75" t="str">
            <v>N</v>
          </cell>
        </row>
        <row r="76">
          <cell r="C76" t="str">
            <v>COMUNE DI FIORANO MODENESE</v>
          </cell>
          <cell r="D76" t="str">
            <v>N</v>
          </cell>
        </row>
        <row r="77">
          <cell r="C77" t="str">
            <v>COMUNE DI FUCECCHIO</v>
          </cell>
          <cell r="D77" t="str">
            <v>N</v>
          </cell>
        </row>
        <row r="78">
          <cell r="C78" t="str">
            <v>COMUNE DI GENOVA</v>
          </cell>
          <cell r="D78" t="str">
            <v>N</v>
          </cell>
        </row>
        <row r="79">
          <cell r="D79" t="str">
            <v>O</v>
          </cell>
        </row>
        <row r="80">
          <cell r="C80" t="str">
            <v>COMUNE DI GIOIA DEI MARSI</v>
          </cell>
          <cell r="D80" t="str">
            <v>N</v>
          </cell>
        </row>
        <row r="81">
          <cell r="C81" t="str">
            <v>COMUNE DI GUALTIERI</v>
          </cell>
          <cell r="D81" t="str">
            <v>N</v>
          </cell>
        </row>
        <row r="82">
          <cell r="C82" t="str">
            <v>COMUNE DI GUASTALA</v>
          </cell>
          <cell r="D82" t="str">
            <v>N</v>
          </cell>
        </row>
        <row r="83">
          <cell r="C83" t="str">
            <v>COMUNE DI GUIDIZZOLO - GUIDIZZOLO</v>
          </cell>
          <cell r="D83" t="str">
            <v>N</v>
          </cell>
        </row>
        <row r="84">
          <cell r="C84" t="str">
            <v>COMUNE DI LANGHIRANO</v>
          </cell>
          <cell r="D84" t="str">
            <v>N</v>
          </cell>
        </row>
        <row r="85">
          <cell r="C85" t="str">
            <v>COMUNE DI LANUVIO</v>
          </cell>
          <cell r="D85" t="str">
            <v>N</v>
          </cell>
        </row>
        <row r="86">
          <cell r="C86" t="str">
            <v>COMUNE DI LOANO</v>
          </cell>
          <cell r="D86" t="str">
            <v>N</v>
          </cell>
        </row>
        <row r="87">
          <cell r="C87" t="str">
            <v>COMUNE DI MALO</v>
          </cell>
          <cell r="D87" t="str">
            <v>N</v>
          </cell>
        </row>
        <row r="88">
          <cell r="C88" t="str">
            <v>COMUNE DI MARANELLO</v>
          </cell>
          <cell r="D88" t="str">
            <v>N</v>
          </cell>
        </row>
        <row r="89">
          <cell r="C89" t="str">
            <v>COMUNE DI MARSCIANO</v>
          </cell>
          <cell r="D89" t="str">
            <v>N</v>
          </cell>
        </row>
        <row r="90">
          <cell r="C90" t="str">
            <v>COMUNE DI MENTANA - MENTANA</v>
          </cell>
          <cell r="D90" t="str">
            <v>N</v>
          </cell>
        </row>
        <row r="91">
          <cell r="C91" t="str">
            <v>COMUNE DI MIRANDOLA</v>
          </cell>
          <cell r="D91" t="str">
            <v>N</v>
          </cell>
        </row>
        <row r="92">
          <cell r="C92" t="str">
            <v>COMUNE DI MISANO ADRIATICO</v>
          </cell>
          <cell r="D92" t="str">
            <v>N</v>
          </cell>
        </row>
        <row r="93">
          <cell r="C93" t="str">
            <v>COMUNE DI MISTERBIANCO - MISTERBIANCO</v>
          </cell>
          <cell r="D93" t="str">
            <v>N</v>
          </cell>
        </row>
        <row r="94">
          <cell r="C94" t="str">
            <v>COMUNE DI MODENA</v>
          </cell>
          <cell r="D94" t="str">
            <v>N</v>
          </cell>
        </row>
        <row r="95">
          <cell r="C95" t="str">
            <v>COMUNE DI MONTEBELLUNA</v>
          </cell>
          <cell r="D95" t="str">
            <v>N</v>
          </cell>
        </row>
        <row r="96">
          <cell r="C96" t="str">
            <v>COMUNE DI MONTECCHIO EMILIA</v>
          </cell>
          <cell r="D96" t="str">
            <v>N</v>
          </cell>
        </row>
        <row r="97">
          <cell r="C97" t="str">
            <v>COMUNE DI MONTECCHIO MAGGIORE</v>
          </cell>
          <cell r="D97" t="str">
            <v>N</v>
          </cell>
        </row>
        <row r="98">
          <cell r="C98" t="str">
            <v>COMUNE DI MONTECHIARUGOLO</v>
          </cell>
          <cell r="D98" t="str">
            <v>N</v>
          </cell>
        </row>
        <row r="99">
          <cell r="C99" t="str">
            <v>COMUNE DI MONTEGRANARO</v>
          </cell>
          <cell r="D99" t="str">
            <v>N</v>
          </cell>
        </row>
        <row r="100">
          <cell r="C100" t="str">
            <v>COMUNE DI MOTTEGGIANA</v>
          </cell>
          <cell r="D100" t="str">
            <v>N</v>
          </cell>
        </row>
        <row r="101">
          <cell r="C101" t="str">
            <v>COMUNE DI NEVERSA DELLA BATTAGLIA</v>
          </cell>
          <cell r="D101" t="str">
            <v>N</v>
          </cell>
        </row>
        <row r="102">
          <cell r="C102" t="str">
            <v>COMUNE DI NIBIONNO</v>
          </cell>
          <cell r="D102" t="str">
            <v>N</v>
          </cell>
        </row>
        <row r="103">
          <cell r="C103" t="str">
            <v>COMUNE DI NONANTOLA</v>
          </cell>
          <cell r="D103" t="str">
            <v>N</v>
          </cell>
        </row>
        <row r="104">
          <cell r="C104" t="str">
            <v>COMUNE DI NOVI DI MODENA</v>
          </cell>
          <cell r="D104" t="str">
            <v>N</v>
          </cell>
        </row>
        <row r="105">
          <cell r="C105" t="str">
            <v>COMUNE DI NUORO</v>
          </cell>
          <cell r="D105" t="str">
            <v>N</v>
          </cell>
        </row>
        <row r="106">
          <cell r="C106" t="str">
            <v>COMUNE DI PADOVA  -  PADOVA</v>
          </cell>
          <cell r="D106" t="str">
            <v>N</v>
          </cell>
        </row>
        <row r="107">
          <cell r="C107" t="str">
            <v>COMUNE DI PERUGIA</v>
          </cell>
          <cell r="D107" t="str">
            <v>N</v>
          </cell>
        </row>
        <row r="108">
          <cell r="C108" t="str">
            <v>COMUNE DI PIOMBINO  -  PIOMBINO</v>
          </cell>
          <cell r="D108" t="str">
            <v>N</v>
          </cell>
        </row>
        <row r="109">
          <cell r="C109" t="str">
            <v>COMUNE DI POMARANCE  -  POMARANCE</v>
          </cell>
          <cell r="D109" t="str">
            <v>N</v>
          </cell>
        </row>
        <row r="110">
          <cell r="C110" t="str">
            <v>COMUNE DI PORTO MANTOVANO  -   PORTO MANTOVANO</v>
          </cell>
          <cell r="D110" t="str">
            <v>N</v>
          </cell>
        </row>
        <row r="111">
          <cell r="C111" t="str">
            <v>COMUNE DI PRIVERNO  -  PRIVERNO</v>
          </cell>
          <cell r="D111" t="str">
            <v>N</v>
          </cell>
        </row>
        <row r="112">
          <cell r="C112" t="str">
            <v>COMUNE DI RICCIONE  -   RICCIONE</v>
          </cell>
          <cell r="D112" t="str">
            <v>N</v>
          </cell>
        </row>
        <row r="113">
          <cell r="C113" t="str">
            <v>COMUNE DI ROANA  -  ROANA</v>
          </cell>
          <cell r="D113" t="str">
            <v>N</v>
          </cell>
        </row>
        <row r="114">
          <cell r="C114" t="str">
            <v>COMUNE DI ROCCA DI PAPA  -  ROCCA DI PAPA</v>
          </cell>
          <cell r="D114" t="str">
            <v>N</v>
          </cell>
        </row>
        <row r="115">
          <cell r="C115" t="str">
            <v>COMUNE DI ROSA  -  ROSA</v>
          </cell>
          <cell r="D115" t="str">
            <v>N</v>
          </cell>
        </row>
        <row r="116">
          <cell r="C116" t="str">
            <v>COMUNE DI SAN VINCENZO  -  SAN VINCENZO</v>
          </cell>
          <cell r="D116" t="str">
            <v>N</v>
          </cell>
        </row>
        <row r="117">
          <cell r="C117" t="str">
            <v>COMUNE DI SARSINA  -  SARSINA</v>
          </cell>
          <cell r="D117" t="str">
            <v>N</v>
          </cell>
        </row>
        <row r="118">
          <cell r="C118" t="str">
            <v>COMUNE DI SCAFATI  -   SCAFATI</v>
          </cell>
          <cell r="D118" t="str">
            <v>N</v>
          </cell>
        </row>
        <row r="119">
          <cell r="C119" t="str">
            <v>COMUNE DI SCANDIANO  -  SCANDIANO</v>
          </cell>
          <cell r="D119" t="str">
            <v>N</v>
          </cell>
        </row>
        <row r="120">
          <cell r="C120" t="str">
            <v>COMUNE DI SIENA - SIENA</v>
          </cell>
          <cell r="D120" t="str">
            <v>N</v>
          </cell>
        </row>
        <row r="121">
          <cell r="C121" t="str">
            <v>COMUNE DI TERMINI IMERESE  -  TERMINI IMERESE</v>
          </cell>
          <cell r="D121" t="str">
            <v>N</v>
          </cell>
        </row>
        <row r="122">
          <cell r="C122" t="str">
            <v>COMUNE DI TERNI</v>
          </cell>
          <cell r="D122" t="str">
            <v>N</v>
          </cell>
        </row>
        <row r="123">
          <cell r="C123" t="str">
            <v>COMUNE DI TEZZE SUL BRENTA  -  TEZZE SUL BRENTA</v>
          </cell>
          <cell r="D123" t="str">
            <v>N</v>
          </cell>
        </row>
        <row r="124">
          <cell r="C124" t="str">
            <v>COMUNE DI THIENE  -  THIENE</v>
          </cell>
          <cell r="D124" t="str">
            <v>N</v>
          </cell>
        </row>
        <row r="125">
          <cell r="C125" t="str">
            <v>COMUNE DI VALDAGNO  -  VALDAGNO</v>
          </cell>
          <cell r="D125" t="str">
            <v>N</v>
          </cell>
        </row>
        <row r="126">
          <cell r="C126" t="str">
            <v>COMUNE DI VAREDO  -  VAREDO</v>
          </cell>
          <cell r="D126" t="str">
            <v>N</v>
          </cell>
        </row>
        <row r="127">
          <cell r="C127" t="str">
            <v>COMUNE DI VENEZIA  -  VENEZIA</v>
          </cell>
          <cell r="D127" t="str">
            <v>N</v>
          </cell>
        </row>
        <row r="128">
          <cell r="C128" t="str">
            <v>COMUNE DI VIAREGGIO  -  VIAREGGIO</v>
          </cell>
          <cell r="D128" t="str">
            <v>N</v>
          </cell>
        </row>
        <row r="129">
          <cell r="C129" t="str">
            <v>COMUNE VENTIMIGLIA</v>
          </cell>
          <cell r="D129" t="str">
            <v>N</v>
          </cell>
        </row>
        <row r="130">
          <cell r="C130" t="str">
            <v>COMUNITA MONTANA LEOGRA TIMONCHIO  - SCHIO</v>
          </cell>
          <cell r="D130" t="str">
            <v>N</v>
          </cell>
        </row>
        <row r="131">
          <cell r="C131" t="str">
            <v>VILLE DE ROME -  ROME</v>
          </cell>
          <cell r="D131" t="str">
            <v>O</v>
          </cell>
        </row>
        <row r="132">
          <cell r="C132" t="str">
            <v>COMUNE DI ARGELATO  -  ARGELATO</v>
          </cell>
          <cell r="D132" t="str">
            <v>N</v>
          </cell>
        </row>
        <row r="133">
          <cell r="C133" t="str">
            <v>COMUNE DI BASSANO DEL GRAPPA</v>
          </cell>
          <cell r="D133" t="str">
            <v>N</v>
          </cell>
        </row>
        <row r="134">
          <cell r="C134" t="str">
            <v>COMUNE DI CINISELLO BALSAMO</v>
          </cell>
          <cell r="D134" t="str">
            <v>N</v>
          </cell>
        </row>
        <row r="135">
          <cell r="C135" t="str">
            <v>COMUNE DI COSENZA  -  COSENZA</v>
          </cell>
          <cell r="D135" t="str">
            <v>N</v>
          </cell>
        </row>
        <row r="136">
          <cell r="C136" t="str">
            <v>COMUNE DI FERRARA</v>
          </cell>
          <cell r="D136" t="str">
            <v>N</v>
          </cell>
        </row>
        <row r="137">
          <cell r="C137" t="str">
            <v>COMUNE DI QUATTRO CASTELLA</v>
          </cell>
          <cell r="D137" t="str">
            <v>N</v>
          </cell>
        </row>
        <row r="138">
          <cell r="C138" t="str">
            <v>COMUNE DI VERONA</v>
          </cell>
          <cell r="D138" t="str">
            <v>N</v>
          </cell>
        </row>
        <row r="139">
          <cell r="C139" t="str">
            <v>COMUNE DI CURTATONE</v>
          </cell>
          <cell r="D139" t="str">
            <v>N</v>
          </cell>
        </row>
        <row r="140">
          <cell r="C140" t="str">
            <v>COMUNE DI JESOLO  -  JESOLO</v>
          </cell>
          <cell r="D140" t="str">
            <v>N</v>
          </cell>
        </row>
        <row r="141">
          <cell r="C141" t="str">
            <v>COMUNE DI SASSUOLO  -  SASSUOLO</v>
          </cell>
          <cell r="D141" t="str">
            <v>N</v>
          </cell>
        </row>
        <row r="142">
          <cell r="C142" t="str">
            <v>COMUNE DI PEGOGNAGA  -  PEGOGNAGA</v>
          </cell>
          <cell r="D142" t="str">
            <v>N</v>
          </cell>
        </row>
        <row r="143">
          <cell r="C143" t="str">
            <v>COMUNE DI ALBINEA  -  ALBINEA</v>
          </cell>
          <cell r="D143" t="str">
            <v>N</v>
          </cell>
        </row>
        <row r="144">
          <cell r="C144" t="str">
            <v>COMUNE DI FORMIGINE</v>
          </cell>
          <cell r="D144" t="str">
            <v>N</v>
          </cell>
        </row>
        <row r="145">
          <cell r="C145" t="str">
            <v>COMUNE DI CREVALCORE  - CREVALCORE</v>
          </cell>
          <cell r="D145" t="str">
            <v>N</v>
          </cell>
        </row>
        <row r="146">
          <cell r="C146" t="str">
            <v>COMUNE DI LADISPOLI</v>
          </cell>
          <cell r="D146" t="str">
            <v>N</v>
          </cell>
        </row>
        <row r="147">
          <cell r="C147" t="str">
            <v>COMUNE DI CASERTA  -  CASERTA</v>
          </cell>
          <cell r="D147" t="str">
            <v>N</v>
          </cell>
        </row>
        <row r="148">
          <cell r="C148" t="str">
            <v>COMUNE DI VELLETRI</v>
          </cell>
          <cell r="D148" t="str">
            <v>N</v>
          </cell>
        </row>
        <row r="149">
          <cell r="C149" t="str">
            <v>COMUNE DI ALBIGNASEGO</v>
          </cell>
          <cell r="D149" t="str">
            <v>N</v>
          </cell>
        </row>
        <row r="150">
          <cell r="C150" t="str">
            <v>COMUNE DI ALFONSINE</v>
          </cell>
          <cell r="D150" t="str">
            <v>N</v>
          </cell>
        </row>
        <row r="151">
          <cell r="C151" t="str">
            <v>COMUNE DI CAIVANO</v>
          </cell>
          <cell r="D151" t="str">
            <v>N</v>
          </cell>
        </row>
        <row r="152">
          <cell r="C152" t="str">
            <v>COMUNE DI COLLECCHIO</v>
          </cell>
          <cell r="D152" t="str">
            <v>N</v>
          </cell>
        </row>
        <row r="153">
          <cell r="C153" t="str">
            <v>COMUNE DI FORLI</v>
          </cell>
          <cell r="D153" t="str">
            <v>N</v>
          </cell>
        </row>
        <row r="154">
          <cell r="C154" t="str">
            <v>COMUNE DI PARMA</v>
          </cell>
          <cell r="D154" t="str">
            <v>N</v>
          </cell>
        </row>
        <row r="155">
          <cell r="C155" t="str">
            <v>COMUNE DI PRATO</v>
          </cell>
          <cell r="D155" t="str">
            <v>N</v>
          </cell>
        </row>
        <row r="156">
          <cell r="C156" t="str">
            <v>COMUNE DI S.LAZZARO DI SAVENA  -  S.LAZZARO DI SAV</v>
          </cell>
          <cell r="D156" t="str">
            <v>N</v>
          </cell>
        </row>
        <row r="157">
          <cell r="C157" t="str">
            <v>COMUNE DI SESTO SAN GIOVANNI  -  SESTO SAN GIOVANN</v>
          </cell>
          <cell r="D157" t="str">
            <v>N</v>
          </cell>
        </row>
        <row r="158">
          <cell r="C158" t="str">
            <v>COMUNE DI SALSOMAGGIORE TERME  -  SALSOMAGGIORE TE</v>
          </cell>
          <cell r="D158" t="str">
            <v>N</v>
          </cell>
        </row>
        <row r="159">
          <cell r="C159" t="str">
            <v>COMUNE DI VILLAFRANCA DI VERONA  -  VILLAFRANCA DI</v>
          </cell>
          <cell r="D159" t="str">
            <v>N</v>
          </cell>
        </row>
        <row r="160">
          <cell r="C160" t="str">
            <v>COMUNE DI CASALNUOVO DI NAPOLI  -  CASALNUOVO DI N</v>
          </cell>
          <cell r="D160" t="str">
            <v>N</v>
          </cell>
        </row>
        <row r="161">
          <cell r="C161" t="str">
            <v>COMUNE DI MILANO MILANO</v>
          </cell>
          <cell r="D161" t="str">
            <v>O</v>
          </cell>
        </row>
        <row r="162">
          <cell r="C162" t="str">
            <v>REPUBLIC OF ITALY</v>
          </cell>
          <cell r="D162" t="str">
            <v>N</v>
          </cell>
        </row>
        <row r="163">
          <cell r="D163" t="str">
            <v>O</v>
          </cell>
        </row>
        <row r="164">
          <cell r="C164" t="str">
            <v>INFRASTRUTTURE SPA ROME</v>
          </cell>
          <cell r="D164" t="str">
            <v>O</v>
          </cell>
        </row>
        <row r="165">
          <cell r="C165" t="str">
            <v>PROVINCIA DI ALESSANDRIA</v>
          </cell>
          <cell r="D165" t="str">
            <v>N</v>
          </cell>
        </row>
        <row r="166">
          <cell r="C166" t="str">
            <v>PROVINCIA DI BERGAMO  -  BERGAMO</v>
          </cell>
          <cell r="D166" t="str">
            <v>N</v>
          </cell>
        </row>
        <row r="167">
          <cell r="C167" t="str">
            <v>PROVINCIA DI NUORO</v>
          </cell>
          <cell r="D167" t="str">
            <v>N</v>
          </cell>
        </row>
        <row r="168">
          <cell r="C168" t="str">
            <v>PROVINCIA DI PADOVA - PADOVA</v>
          </cell>
          <cell r="D168" t="str">
            <v>N</v>
          </cell>
        </row>
        <row r="169">
          <cell r="C169" t="str">
            <v>PROVINCIA DI PAVIA - PAVIA</v>
          </cell>
          <cell r="D169" t="str">
            <v>N</v>
          </cell>
        </row>
        <row r="170">
          <cell r="C170" t="str">
            <v>PROVINCIA DI PESARO E URBINO   -   PESARO</v>
          </cell>
          <cell r="D170" t="str">
            <v>N</v>
          </cell>
        </row>
        <row r="171">
          <cell r="C171" t="str">
            <v>PROVINCIA DI PESCARA  -   PESCARA</v>
          </cell>
          <cell r="D171" t="str">
            <v>N</v>
          </cell>
        </row>
        <row r="172">
          <cell r="C172" t="str">
            <v>PROVINCIA DI SALERNO  -  SALERNO</v>
          </cell>
          <cell r="D172" t="str">
            <v>N</v>
          </cell>
        </row>
        <row r="173">
          <cell r="C173" t="str">
            <v>PROVINCIA DI VERONA  -  VERONA</v>
          </cell>
          <cell r="D173" t="str">
            <v>N</v>
          </cell>
        </row>
        <row r="174">
          <cell r="C174" t="str">
            <v>PROVINCIA DI BELLUNO</v>
          </cell>
          <cell r="D174" t="str">
            <v>N</v>
          </cell>
        </row>
        <row r="175">
          <cell r="C175" t="str">
            <v>PROVINCIA DI MANTOVA</v>
          </cell>
          <cell r="D175" t="str">
            <v>N</v>
          </cell>
        </row>
        <row r="176">
          <cell r="C176" t="str">
            <v>PROVINCIA DI VINCENZA</v>
          </cell>
          <cell r="D176" t="str">
            <v>N</v>
          </cell>
        </row>
        <row r="177">
          <cell r="C177" t="str">
            <v>PROVINCIA DI BRESCIA</v>
          </cell>
          <cell r="D177" t="str">
            <v>N</v>
          </cell>
        </row>
        <row r="178">
          <cell r="C178" t="str">
            <v>PROVINCIA DI PERUGIA</v>
          </cell>
          <cell r="D178" t="str">
            <v>N</v>
          </cell>
        </row>
        <row r="179">
          <cell r="C179" t="str">
            <v>PROVINCIA DI PRATO</v>
          </cell>
          <cell r="D179" t="str">
            <v>N</v>
          </cell>
        </row>
        <row r="180">
          <cell r="C180" t="str">
            <v>PROVINCIA DI VARESE</v>
          </cell>
          <cell r="D180" t="str">
            <v>N</v>
          </cell>
        </row>
        <row r="181">
          <cell r="C181" t="str">
            <v>REGION D ABRUZZO -  AQUILEIA</v>
          </cell>
          <cell r="D181" t="str">
            <v>O</v>
          </cell>
        </row>
        <row r="182">
          <cell r="C182" t="str">
            <v>REGION DE SICILE - PALERME</v>
          </cell>
          <cell r="D182" t="str">
            <v>O</v>
          </cell>
        </row>
        <row r="183">
          <cell r="C183" t="str">
            <v>REGION OF LAZIO - ROME</v>
          </cell>
          <cell r="D183" t="str">
            <v>O</v>
          </cell>
        </row>
        <row r="184">
          <cell r="C184" t="str">
            <v>REGION UMBRIA  -  PERUGIA</v>
          </cell>
          <cell r="D184" t="str">
            <v>O</v>
          </cell>
        </row>
        <row r="185">
          <cell r="C185" t="str">
            <v>REGIONE PIEMONTE  -  TORINO</v>
          </cell>
          <cell r="D185" t="str">
            <v>N</v>
          </cell>
        </row>
        <row r="186">
          <cell r="D186" t="str">
            <v>O</v>
          </cell>
        </row>
        <row r="187">
          <cell r="C187" t="str">
            <v>REGIONE TOSCANA - GROSSETO</v>
          </cell>
          <cell r="D187" t="str">
            <v>O</v>
          </cell>
        </row>
        <row r="188">
          <cell r="C188" t="str">
            <v>REGION CAMPANIE NAPLES</v>
          </cell>
          <cell r="D188" t="str">
            <v>N</v>
          </cell>
        </row>
        <row r="189">
          <cell r="D189" t="str">
            <v>O</v>
          </cell>
        </row>
        <row r="191">
          <cell r="C191" t="str">
            <v>FERIA INTERNACIONAL DE VALENCIA - VALENCIA</v>
          </cell>
          <cell r="D191" t="str">
            <v>O</v>
          </cell>
        </row>
        <row r="192">
          <cell r="C192" t="str">
            <v>GENERALITAT DE CATALUNYA - BARCELONE</v>
          </cell>
          <cell r="D192" t="str">
            <v>N</v>
          </cell>
        </row>
        <row r="193">
          <cell r="C193" t="str">
            <v>DEXIA SABADELL S.A. - MADRID - HO</v>
          </cell>
          <cell r="D193" t="str">
            <v>O</v>
          </cell>
        </row>
        <row r="194">
          <cell r="C194" t="str">
            <v>COMUNIDAD DE MADRID</v>
          </cell>
          <cell r="D194" t="str">
            <v>O</v>
          </cell>
        </row>
        <row r="195">
          <cell r="C195" t="str">
            <v>INSTITUTO CATALAN DE FINANZAS - BARCELONE</v>
          </cell>
          <cell r="D195" t="str">
            <v>O</v>
          </cell>
        </row>
        <row r="197">
          <cell r="C197" t="str">
            <v>LAND SACHSEN-ANHALT</v>
          </cell>
          <cell r="D197" t="str">
            <v>O</v>
          </cell>
        </row>
        <row r="198">
          <cell r="C198" t="str">
            <v>DGZ - DEKABANK DEUTSCHE KOMMUNALBANK - FRANCFORT -</v>
          </cell>
          <cell r="D198" t="str">
            <v>O</v>
          </cell>
        </row>
        <row r="199">
          <cell r="C199" t="str">
            <v>LAND BERLIN BERLIN</v>
          </cell>
          <cell r="D199" t="str">
            <v>O</v>
          </cell>
        </row>
        <row r="200">
          <cell r="C200" t="str">
            <v>LAND NORDRHEIN  WESTFALEN DUSSELDORF</v>
          </cell>
          <cell r="D200" t="str">
            <v>O</v>
          </cell>
        </row>
        <row r="201">
          <cell r="C201" t="str">
            <v>WESTLB AG</v>
          </cell>
          <cell r="D201" t="str">
            <v>O</v>
          </cell>
        </row>
        <row r="202">
          <cell r="C202" t="str">
            <v>KREDITANSTALT FUR WIEDERAUFBAU (KFW) - FRANKFURT -</v>
          </cell>
          <cell r="D202" t="str">
            <v>N</v>
          </cell>
        </row>
        <row r="204">
          <cell r="C204" t="str">
            <v>STATE OF ILLINOIS</v>
          </cell>
          <cell r="D204" t="str">
            <v>N</v>
          </cell>
        </row>
        <row r="205">
          <cell r="C205" t="str">
            <v>STATE OF CONNECTICUT</v>
          </cell>
          <cell r="D205" t="str">
            <v>N</v>
          </cell>
        </row>
        <row r="207">
          <cell r="C207" t="str">
            <v>PROVINCE OF QUEBEC - MONTREAL</v>
          </cell>
          <cell r="D207" t="str">
            <v>N</v>
          </cell>
        </row>
        <row r="209">
          <cell r="C209" t="str">
            <v>ZARCO FINANCE BV ROTTERDAM HO</v>
          </cell>
          <cell r="D209" t="str">
            <v>O</v>
          </cell>
        </row>
        <row r="211">
          <cell r="C211" t="str">
            <v>DEXIA LDG BANQUE SA</v>
          </cell>
          <cell r="D211" t="str">
            <v>O</v>
          </cell>
        </row>
        <row r="212">
          <cell r="C212" t="str">
            <v>GAZSTREAM SA LUXEMBOURG</v>
          </cell>
          <cell r="D212" t="str">
            <v>N</v>
          </cell>
        </row>
        <row r="214">
          <cell r="C214" t="str">
            <v>SATELLITE FINANCING PLC - LONDON</v>
          </cell>
          <cell r="D214" t="str">
            <v>N</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_rachats_transmis CS"/>
      <sheetName val="Rachats de créances 2007"/>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BO_USER_FORMAT_BACKUP"/>
      <sheetName val="Assets"/>
      <sheetName val="Liabilities"/>
      <sheetName val="Equity"/>
      <sheetName val="Profit &amp; Loss"/>
      <sheetName val="OFF_SB"/>
      <sheetName val="Zoom"/>
      <sheetName val="Param_per"/>
    </sheetNames>
    <sheetDataSet>
      <sheetData sheetId="0" refreshError="1"/>
      <sheetData sheetId="1" refreshError="1"/>
      <sheetData sheetId="2">
        <row r="5">
          <cell r="D5" t="str">
            <v>IFRS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A 300608 (2)"/>
      <sheetName val="DMA 300608"/>
      <sheetName val="Cours"/>
      <sheetName val="Fixing"/>
      <sheetName val="Feuil3"/>
      <sheetName val="Rbst et cessions "/>
      <sheetName val="Amort et rbst  S1 2008 ISIN v2"/>
    </sheetNames>
    <sheetDataSet>
      <sheetData sheetId="0"/>
      <sheetData sheetId="1"/>
      <sheetData sheetId="2">
        <row r="2">
          <cell r="A2" t="str">
            <v>ATS</v>
          </cell>
          <cell r="B2">
            <v>13.760300000000001</v>
          </cell>
        </row>
        <row r="3">
          <cell r="A3" t="str">
            <v>AUD</v>
          </cell>
          <cell r="B3">
            <v>1.6408670000000001</v>
          </cell>
        </row>
        <row r="4">
          <cell r="A4" t="str">
            <v>BEF</v>
          </cell>
          <cell r="B4">
            <v>40.3399</v>
          </cell>
        </row>
        <row r="5">
          <cell r="A5" t="str">
            <v>BRL</v>
          </cell>
          <cell r="B5">
            <v>2.5052759999999998</v>
          </cell>
        </row>
        <row r="6">
          <cell r="A6" t="str">
            <v>CAD</v>
          </cell>
          <cell r="B6">
            <v>1.594131</v>
          </cell>
        </row>
        <row r="7">
          <cell r="A7" t="str">
            <v>CHF</v>
          </cell>
          <cell r="B7">
            <v>1.6052500000000001</v>
          </cell>
        </row>
        <row r="8">
          <cell r="A8" t="str">
            <v>CNY</v>
          </cell>
          <cell r="B8">
            <v>10.796708000000001</v>
          </cell>
        </row>
        <row r="9">
          <cell r="A9" t="str">
            <v>CZK</v>
          </cell>
          <cell r="B9">
            <v>23.877699</v>
          </cell>
        </row>
        <row r="10">
          <cell r="A10" t="str">
            <v>DEM</v>
          </cell>
          <cell r="B10">
            <v>1.95583</v>
          </cell>
        </row>
        <row r="11">
          <cell r="A11" t="str">
            <v>DKK</v>
          </cell>
          <cell r="B11">
            <v>7.4570749999999997</v>
          </cell>
        </row>
        <row r="12">
          <cell r="A12" t="str">
            <v>ESP</v>
          </cell>
          <cell r="B12">
            <v>166.386</v>
          </cell>
        </row>
        <row r="13">
          <cell r="A13" t="str">
            <v>FRF</v>
          </cell>
          <cell r="B13">
            <v>6.5595699999999999</v>
          </cell>
        </row>
        <row r="14">
          <cell r="A14" t="str">
            <v>GBP</v>
          </cell>
          <cell r="B14">
            <v>0.79143300000000005</v>
          </cell>
        </row>
        <row r="15">
          <cell r="A15" t="str">
            <v>GRD</v>
          </cell>
          <cell r="B15">
            <v>340.75</v>
          </cell>
        </row>
        <row r="16">
          <cell r="A16" t="str">
            <v>HKD</v>
          </cell>
          <cell r="B16">
            <v>12.284516</v>
          </cell>
        </row>
        <row r="17">
          <cell r="A17" t="str">
            <v>HUF</v>
          </cell>
          <cell r="B17">
            <v>235.09901300000001</v>
          </cell>
        </row>
        <row r="18">
          <cell r="A18" t="str">
            <v>IEP</v>
          </cell>
          <cell r="B18">
            <v>0.78756400000000004</v>
          </cell>
        </row>
        <row r="19">
          <cell r="A19" t="str">
            <v>ILS</v>
          </cell>
          <cell r="B19">
            <v>5.2877789999999996</v>
          </cell>
        </row>
        <row r="20">
          <cell r="A20" t="str">
            <v>INR</v>
          </cell>
          <cell r="B20">
            <v>67.636940999999993</v>
          </cell>
        </row>
        <row r="21">
          <cell r="A21" t="str">
            <v>ITL</v>
          </cell>
          <cell r="B21">
            <v>1936.27</v>
          </cell>
        </row>
        <row r="22">
          <cell r="A22" t="str">
            <v>JPY</v>
          </cell>
          <cell r="B22">
            <v>167.17067</v>
          </cell>
        </row>
        <row r="23">
          <cell r="A23" t="str">
            <v>KRW</v>
          </cell>
          <cell r="B23">
            <v>1650.7572</v>
          </cell>
        </row>
        <row r="24">
          <cell r="A24" t="str">
            <v>MXN</v>
          </cell>
          <cell r="B24">
            <v>16.230267000000001</v>
          </cell>
        </row>
        <row r="25">
          <cell r="A25" t="str">
            <v>MYR</v>
          </cell>
          <cell r="B25">
            <v>5.1468030000000002</v>
          </cell>
        </row>
        <row r="26">
          <cell r="A26" t="str">
            <v>NLG</v>
          </cell>
          <cell r="B26">
            <v>2.2037100000000001</v>
          </cell>
        </row>
        <row r="27">
          <cell r="A27" t="str">
            <v>NOK</v>
          </cell>
          <cell r="B27">
            <v>8.0175920000000005</v>
          </cell>
        </row>
        <row r="28">
          <cell r="A28" t="str">
            <v>NZD</v>
          </cell>
          <cell r="B28">
            <v>2.067126</v>
          </cell>
        </row>
        <row r="29">
          <cell r="A29" t="str">
            <v>PLN</v>
          </cell>
          <cell r="B29">
            <v>3.3505799999999999</v>
          </cell>
        </row>
        <row r="30">
          <cell r="A30" t="str">
            <v>PTE</v>
          </cell>
          <cell r="B30">
            <v>200.482</v>
          </cell>
        </row>
        <row r="31">
          <cell r="A31" t="str">
            <v>RUB</v>
          </cell>
          <cell r="B31">
            <v>36.932777999999999</v>
          </cell>
        </row>
        <row r="32">
          <cell r="A32" t="str">
            <v>SEK</v>
          </cell>
          <cell r="B32">
            <v>9.4781359999999992</v>
          </cell>
        </row>
        <row r="33">
          <cell r="A33" t="str">
            <v>SGD</v>
          </cell>
          <cell r="B33">
            <v>2.1407080000000001</v>
          </cell>
        </row>
        <row r="34">
          <cell r="A34" t="str">
            <v>SKK</v>
          </cell>
          <cell r="B34">
            <v>30.257055999999999</v>
          </cell>
        </row>
        <row r="35">
          <cell r="A35" t="str">
            <v>TRY</v>
          </cell>
          <cell r="B35">
            <v>1.9248000000000001</v>
          </cell>
        </row>
        <row r="36">
          <cell r="A36" t="str">
            <v>USD</v>
          </cell>
          <cell r="B36">
            <v>1.5751999999999999</v>
          </cell>
        </row>
        <row r="37">
          <cell r="A37" t="str">
            <v>ZAR</v>
          </cell>
          <cell r="B37">
            <v>12.326179</v>
          </cell>
        </row>
        <row r="38">
          <cell r="A38" t="str">
            <v>EUR</v>
          </cell>
          <cell r="B38">
            <v>1</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A 300908"/>
      <sheetName val="Fixing"/>
      <sheetName val="change 300908"/>
      <sheetName val="TCD"/>
      <sheetName val="Solde pub"/>
    </sheetNames>
    <sheetDataSet>
      <sheetData sheetId="0" refreshError="1"/>
      <sheetData sheetId="1"/>
      <sheetData sheetId="2">
        <row r="2">
          <cell r="A2" t="str">
            <v>ATS</v>
          </cell>
          <cell r="B2">
            <v>13.760300000000001</v>
          </cell>
        </row>
        <row r="3">
          <cell r="A3" t="str">
            <v>AUD</v>
          </cell>
          <cell r="B3">
            <v>1.7797689999999999</v>
          </cell>
        </row>
        <row r="4">
          <cell r="A4" t="str">
            <v>BEF</v>
          </cell>
          <cell r="B4">
            <v>40.3399</v>
          </cell>
        </row>
        <row r="5">
          <cell r="A5" t="str">
            <v>BRL</v>
          </cell>
          <cell r="B5">
            <v>2.727881</v>
          </cell>
        </row>
        <row r="6">
          <cell r="A6" t="str">
            <v>CAD</v>
          </cell>
          <cell r="B6">
            <v>1.4938830000000001</v>
          </cell>
        </row>
        <row r="7">
          <cell r="A7" t="str">
            <v>CHF</v>
          </cell>
          <cell r="B7">
            <v>1.5750500000000001</v>
          </cell>
        </row>
        <row r="8">
          <cell r="A8" t="str">
            <v>CNY</v>
          </cell>
          <cell r="B8">
            <v>9.6170229999999997</v>
          </cell>
        </row>
        <row r="9">
          <cell r="A9" t="str">
            <v>CZK</v>
          </cell>
          <cell r="B9">
            <v>24.562038000000001</v>
          </cell>
        </row>
        <row r="10">
          <cell r="A10" t="str">
            <v>DEM</v>
          </cell>
          <cell r="B10">
            <v>1.95583</v>
          </cell>
        </row>
        <row r="11">
          <cell r="A11" t="str">
            <v>DKK</v>
          </cell>
          <cell r="B11">
            <v>7.4600039999999996</v>
          </cell>
        </row>
        <row r="12">
          <cell r="A12" t="str">
            <v>ESP</v>
          </cell>
          <cell r="B12">
            <v>166.386</v>
          </cell>
        </row>
        <row r="13">
          <cell r="A13" t="str">
            <v>FRF</v>
          </cell>
          <cell r="B13">
            <v>6.5595699999999999</v>
          </cell>
        </row>
        <row r="14">
          <cell r="A14" t="str">
            <v>GBP</v>
          </cell>
          <cell r="B14">
            <v>0.78867699999999996</v>
          </cell>
        </row>
        <row r="15">
          <cell r="A15" t="str">
            <v>GRD</v>
          </cell>
          <cell r="B15">
            <v>340.75</v>
          </cell>
        </row>
        <row r="16">
          <cell r="A16" t="str">
            <v>HKD</v>
          </cell>
          <cell r="B16">
            <v>10.910982000000001</v>
          </cell>
        </row>
        <row r="17">
          <cell r="A17" t="str">
            <v>HUF</v>
          </cell>
          <cell r="B17">
            <v>242.54393200000001</v>
          </cell>
        </row>
        <row r="18">
          <cell r="A18" t="str">
            <v>IEP</v>
          </cell>
          <cell r="B18">
            <v>0.78756400000000004</v>
          </cell>
        </row>
        <row r="19">
          <cell r="A19" t="str">
            <v>ILS</v>
          </cell>
          <cell r="B19">
            <v>4.8612789999999997</v>
          </cell>
        </row>
        <row r="20">
          <cell r="A20" t="str">
            <v>INR</v>
          </cell>
          <cell r="B20">
            <v>65.295051000000001</v>
          </cell>
        </row>
        <row r="21">
          <cell r="A21" t="str">
            <v>ITL</v>
          </cell>
          <cell r="B21">
            <v>1936.27</v>
          </cell>
        </row>
        <row r="22">
          <cell r="A22" t="str">
            <v>JPY</v>
          </cell>
          <cell r="B22">
            <v>149.03709599999999</v>
          </cell>
        </row>
        <row r="23">
          <cell r="A23" t="str">
            <v>KRW</v>
          </cell>
          <cell r="B23">
            <v>1695.704403</v>
          </cell>
        </row>
        <row r="24">
          <cell r="A24" t="str">
            <v>MXN</v>
          </cell>
          <cell r="B24">
            <v>15.440989</v>
          </cell>
        </row>
        <row r="25">
          <cell r="A25" t="str">
            <v>MYR</v>
          </cell>
          <cell r="B25">
            <v>4.8365400000000003</v>
          </cell>
        </row>
        <row r="26">
          <cell r="A26" t="str">
            <v>NLG</v>
          </cell>
          <cell r="B26">
            <v>2.2037100000000001</v>
          </cell>
        </row>
        <row r="27">
          <cell r="A27" t="str">
            <v>NOK</v>
          </cell>
          <cell r="B27">
            <v>8.3081720000000008</v>
          </cell>
        </row>
        <row r="28">
          <cell r="A28" t="str">
            <v>NZD</v>
          </cell>
          <cell r="B28">
            <v>2.1032190000000002</v>
          </cell>
        </row>
        <row r="29">
          <cell r="A29" t="str">
            <v>PLN</v>
          </cell>
          <cell r="B29">
            <v>3.392252</v>
          </cell>
        </row>
        <row r="30">
          <cell r="A30" t="str">
            <v>PTE</v>
          </cell>
          <cell r="B30">
            <v>200.482</v>
          </cell>
        </row>
        <row r="31">
          <cell r="A31" t="str">
            <v>RUB</v>
          </cell>
          <cell r="B31">
            <v>36.098050000000001</v>
          </cell>
        </row>
        <row r="32">
          <cell r="A32" t="str">
            <v>SEK</v>
          </cell>
          <cell r="B32">
            <v>9.7881459999999993</v>
          </cell>
        </row>
        <row r="33">
          <cell r="A33" t="str">
            <v>SGD</v>
          </cell>
          <cell r="B33">
            <v>2.0131649999999999</v>
          </cell>
        </row>
        <row r="34">
          <cell r="A34" t="str">
            <v>SKK</v>
          </cell>
          <cell r="B34">
            <v>30.330639999999999</v>
          </cell>
        </row>
        <row r="35">
          <cell r="A35" t="str">
            <v>TRY</v>
          </cell>
          <cell r="B35">
            <v>1.7978000000000001</v>
          </cell>
        </row>
        <row r="36">
          <cell r="A36" t="str">
            <v>USD</v>
          </cell>
          <cell r="B36">
            <v>1.4049499999999999</v>
          </cell>
        </row>
        <row r="37">
          <cell r="A37" t="str">
            <v>ZAR</v>
          </cell>
          <cell r="B37">
            <v>11.687077</v>
          </cell>
        </row>
        <row r="38">
          <cell r="A38" t="str">
            <v>EUR</v>
          </cell>
          <cell r="B38">
            <v>1</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de change"/>
      <sheetName val="DMA"/>
      <sheetName val="Pub 311207 PARIS "/>
      <sheetName val="city of turin"/>
      <sheetName val="Acquisitions"/>
    </sheetNames>
    <sheetDataSet>
      <sheetData sheetId="0">
        <row r="2">
          <cell r="A2" t="str">
            <v>ATS</v>
          </cell>
          <cell r="B2">
            <v>13.760300000000001</v>
          </cell>
          <cell r="C2" t="str">
            <v>DEC-2007</v>
          </cell>
        </row>
        <row r="3">
          <cell r="A3" t="str">
            <v>AUD</v>
          </cell>
          <cell r="B3">
            <v>1.674879</v>
          </cell>
          <cell r="C3" t="str">
            <v>DEC-2007</v>
          </cell>
        </row>
        <row r="4">
          <cell r="A4" t="str">
            <v>BEF</v>
          </cell>
          <cell r="B4">
            <v>40.3399</v>
          </cell>
          <cell r="C4" t="str">
            <v>DEC-2007</v>
          </cell>
        </row>
        <row r="5">
          <cell r="A5" t="str">
            <v>CAD</v>
          </cell>
          <cell r="B5">
            <v>1.4439090000000001</v>
          </cell>
          <cell r="C5" t="str">
            <v>DEC-2007</v>
          </cell>
        </row>
        <row r="6">
          <cell r="A6" t="str">
            <v>CHF</v>
          </cell>
          <cell r="B6">
            <v>1.6551499999999999</v>
          </cell>
          <cell r="C6" t="str">
            <v>DEC-2007</v>
          </cell>
        </row>
        <row r="7">
          <cell r="A7" t="str">
            <v>CZK</v>
          </cell>
          <cell r="B7">
            <v>26.593954</v>
          </cell>
          <cell r="C7" t="str">
            <v>DEC-2007</v>
          </cell>
        </row>
        <row r="8">
          <cell r="A8" t="str">
            <v>DEM</v>
          </cell>
          <cell r="B8">
            <v>1.95583</v>
          </cell>
          <cell r="C8" t="str">
            <v>DEC-2007</v>
          </cell>
        </row>
        <row r="9">
          <cell r="A9" t="str">
            <v>DKK</v>
          </cell>
          <cell r="B9">
            <v>7.4575370000000003</v>
          </cell>
          <cell r="C9" t="str">
            <v>DEC-2007</v>
          </cell>
        </row>
        <row r="10">
          <cell r="A10" t="str">
            <v>ESP</v>
          </cell>
          <cell r="B10">
            <v>166.386</v>
          </cell>
          <cell r="C10" t="str">
            <v>DEC-2007</v>
          </cell>
        </row>
        <row r="11">
          <cell r="A11" t="str">
            <v>FRF</v>
          </cell>
          <cell r="B11">
            <v>6.5595699999999999</v>
          </cell>
          <cell r="C11" t="str">
            <v>DEC-2007</v>
          </cell>
        </row>
        <row r="12">
          <cell r="A12" t="str">
            <v>GBP</v>
          </cell>
          <cell r="B12">
            <v>0.73357099999999997</v>
          </cell>
          <cell r="C12" t="str">
            <v>DEC-2007</v>
          </cell>
        </row>
        <row r="13">
          <cell r="A13" t="str">
            <v>GRD</v>
          </cell>
          <cell r="B13">
            <v>340.75</v>
          </cell>
          <cell r="C13" t="str">
            <v>DEC-2007</v>
          </cell>
        </row>
        <row r="14">
          <cell r="A14" t="str">
            <v>HKD</v>
          </cell>
          <cell r="B14">
            <v>11.477391000000001</v>
          </cell>
          <cell r="C14" t="str">
            <v>DEC-2007</v>
          </cell>
        </row>
        <row r="15">
          <cell r="A15" t="str">
            <v>HUF</v>
          </cell>
          <cell r="B15">
            <v>252.663906</v>
          </cell>
          <cell r="C15" t="str">
            <v>DEC-2007</v>
          </cell>
        </row>
        <row r="16">
          <cell r="A16" t="str">
            <v>IEP</v>
          </cell>
          <cell r="B16">
            <v>0.78756400000000004</v>
          </cell>
          <cell r="C16" t="str">
            <v>DEC-2007</v>
          </cell>
        </row>
        <row r="17">
          <cell r="A17" t="str">
            <v>ILS</v>
          </cell>
          <cell r="B17">
            <v>5.6634859999999998</v>
          </cell>
          <cell r="C17" t="str">
            <v>DEC-2007</v>
          </cell>
        </row>
        <row r="18">
          <cell r="A18" t="str">
            <v>ITL</v>
          </cell>
          <cell r="B18">
            <v>1936.27</v>
          </cell>
          <cell r="C18" t="str">
            <v>DEC-2007</v>
          </cell>
        </row>
        <row r="19">
          <cell r="A19" t="str">
            <v>JPY</v>
          </cell>
          <cell r="B19">
            <v>164.90047200000001</v>
          </cell>
          <cell r="C19" t="str">
            <v>DEC-2007</v>
          </cell>
        </row>
        <row r="20">
          <cell r="A20" t="str">
            <v>KRW</v>
          </cell>
          <cell r="B20">
            <v>1377.67839</v>
          </cell>
          <cell r="C20" t="str">
            <v>DEC-2007</v>
          </cell>
        </row>
        <row r="21">
          <cell r="A21" t="str">
            <v>MXN</v>
          </cell>
          <cell r="B21">
            <v>16.058662999999999</v>
          </cell>
          <cell r="C21" t="str">
            <v>DEC-2007</v>
          </cell>
        </row>
        <row r="22">
          <cell r="A22" t="str">
            <v>NLG</v>
          </cell>
          <cell r="B22">
            <v>2.2037100000000001</v>
          </cell>
          <cell r="C22" t="str">
            <v>DEC-2007</v>
          </cell>
        </row>
        <row r="23">
          <cell r="A23" t="str">
            <v>NOK</v>
          </cell>
          <cell r="B23">
            <v>7.9642780000000002</v>
          </cell>
          <cell r="C23" t="str">
            <v>DEC-2007</v>
          </cell>
        </row>
        <row r="24">
          <cell r="A24" t="str">
            <v>NZD</v>
          </cell>
          <cell r="B24">
            <v>1.899464</v>
          </cell>
          <cell r="C24" t="str">
            <v>DEC-2007</v>
          </cell>
        </row>
        <row r="25">
          <cell r="A25" t="str">
            <v>PLN</v>
          </cell>
          <cell r="B25">
            <v>3.5879539999999999</v>
          </cell>
          <cell r="C25" t="str">
            <v>DEC-2007</v>
          </cell>
        </row>
        <row r="26">
          <cell r="A26" t="str">
            <v>PTE</v>
          </cell>
          <cell r="B26">
            <v>200.482</v>
          </cell>
          <cell r="C26" t="str">
            <v>DEC-2007</v>
          </cell>
        </row>
        <row r="27">
          <cell r="A27" t="str">
            <v>RUB</v>
          </cell>
          <cell r="B27">
            <v>35.996549000000002</v>
          </cell>
          <cell r="C27" t="str">
            <v>DEC-2007</v>
          </cell>
        </row>
        <row r="28">
          <cell r="A28" t="str">
            <v>SEK</v>
          </cell>
          <cell r="B28">
            <v>9.4219480000000004</v>
          </cell>
          <cell r="C28" t="str">
            <v>DEC-2007</v>
          </cell>
        </row>
        <row r="29">
          <cell r="A29" t="str">
            <v>SGD</v>
          </cell>
          <cell r="B29">
            <v>2.1185830000000001</v>
          </cell>
          <cell r="C29" t="str">
            <v>DEC-2007</v>
          </cell>
        </row>
        <row r="30">
          <cell r="A30" t="str">
            <v>SKK</v>
          </cell>
          <cell r="B30">
            <v>33.589419999999997</v>
          </cell>
          <cell r="C30" t="str">
            <v>DEC-2007</v>
          </cell>
        </row>
        <row r="31">
          <cell r="A31" t="str">
            <v>TRY</v>
          </cell>
          <cell r="B31">
            <v>1.706</v>
          </cell>
          <cell r="C31" t="str">
            <v>DEC-2007</v>
          </cell>
        </row>
        <row r="32">
          <cell r="A32" t="str">
            <v>USD</v>
          </cell>
          <cell r="B32">
            <v>1.4718</v>
          </cell>
          <cell r="C32" t="str">
            <v>DEC-2007</v>
          </cell>
        </row>
        <row r="33">
          <cell r="A33" t="str">
            <v>ZAR</v>
          </cell>
          <cell r="B33">
            <v>10.027521</v>
          </cell>
          <cell r="C33" t="str">
            <v>DEC-2007</v>
          </cell>
        </row>
        <row r="34">
          <cell r="A34" t="str">
            <v>EUR</v>
          </cell>
          <cell r="B34">
            <v>1</v>
          </cell>
          <cell r="C34" t="str">
            <v>DEC-2007</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Programme Overview"/>
      <sheetName val="Over-Collateralisation"/>
      <sheetName val="Residential"/>
      <sheetName val="Commercial Stratified"/>
      <sheetName val="Commercial LbyL"/>
      <sheetName val="PublicSectorBonds"/>
      <sheetName val="PublicSectorSPVdetails"/>
      <sheetName val="Substitute Collateral"/>
      <sheetName val="Hedging (1)"/>
      <sheetName val="Hedging (2)"/>
      <sheetName val="Hedging (2) SPV DCC"/>
      <sheetName val="Hedging (3)"/>
      <sheetName val="Hedging (4)"/>
      <sheetName val="Lists"/>
      <sheetName val="Langu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que"/>
      <sheetName val="ecritures"/>
    </sheetNames>
    <sheetDataSet>
      <sheetData sheetId="0">
        <row r="2">
          <cell r="E2">
            <v>1</v>
          </cell>
          <cell r="F2" t="str">
            <v>Erreur gestion</v>
          </cell>
        </row>
        <row r="3">
          <cell r="E3">
            <v>2</v>
          </cell>
          <cell r="F3" t="str">
            <v>Probleme de Systeme (Technique)</v>
          </cell>
        </row>
        <row r="4">
          <cell r="E4">
            <v>3</v>
          </cell>
          <cell r="F4" t="str">
            <v>Probleme de Systeme (Calcul ou Valeur)</v>
          </cell>
        </row>
        <row r="5">
          <cell r="E5">
            <v>4</v>
          </cell>
          <cell r="F5" t="str">
            <v>Anomalie traduction comptable, erreur schéma</v>
          </cell>
        </row>
        <row r="6">
          <cell r="E6">
            <v>5</v>
          </cell>
          <cell r="F6" t="str">
            <v>Anomalie génération CRE</v>
          </cell>
        </row>
        <row r="7">
          <cell r="E7">
            <v>6</v>
          </cell>
          <cell r="F7" t="str">
            <v>Soultes sociales</v>
          </cell>
        </row>
        <row r="8">
          <cell r="E8">
            <v>7</v>
          </cell>
          <cell r="F8" t="str">
            <v>Opérations manuelles (Pas de CRE existant)</v>
          </cell>
        </row>
        <row r="9">
          <cell r="E9">
            <v>8</v>
          </cell>
          <cell r="F9" t="str">
            <v>Correction Valo CMO</v>
          </cell>
        </row>
        <row r="10">
          <cell r="E10">
            <v>9</v>
          </cell>
          <cell r="F10" t="str">
            <v>Correction Valo</v>
          </cell>
        </row>
        <row r="11">
          <cell r="E11">
            <v>10</v>
          </cell>
          <cell r="F11" t="str">
            <v>Apurement</v>
          </cell>
        </row>
        <row r="12">
          <cell r="E12">
            <v>11</v>
          </cell>
          <cell r="F12" t="str">
            <v>Reclassement</v>
          </cell>
        </row>
        <row r="13">
          <cell r="E13">
            <v>12</v>
          </cell>
          <cell r="F13" t="str">
            <v>Correctif sur saisie des OD comptables</v>
          </cell>
        </row>
        <row r="14">
          <cell r="E14">
            <v>13</v>
          </cell>
          <cell r="F14" t="str">
            <v>Rapprochements bancaires</v>
          </cell>
        </row>
        <row r="15">
          <cell r="E15">
            <v>14</v>
          </cell>
          <cell r="F15" t="str">
            <v>Symétrie entre PB et CM</v>
          </cell>
        </row>
        <row r="16">
          <cell r="E16">
            <v>15</v>
          </cell>
          <cell r="F16" t="str">
            <v>Reprise / initialisation</v>
          </cell>
        </row>
        <row r="17">
          <cell r="E17">
            <v>16</v>
          </cell>
          <cell r="F17" t="str">
            <v>Probleme de Systeme (Non Captage)</v>
          </cell>
        </row>
        <row r="18">
          <cell r="E18">
            <v>17</v>
          </cell>
          <cell r="F18" t="str">
            <v>Forcage BOP</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sheetName val="3"/>
      <sheetName val="zoom"/>
      <sheetName val="Paramétrage"/>
      <sheetName val="AFF_ERROR"/>
      <sheetName val="Controlerub"/>
      <sheetName val="NRIR"/>
      <sheetName val="NRIB"/>
      <sheetName val="xx"/>
      <sheetName val="XXX"/>
      <sheetName val="Feuil4"/>
      <sheetName val="Feuil2"/>
      <sheetName val="Feuil3"/>
    </sheetNames>
    <sheetDataSet>
      <sheetData sheetId="0"/>
      <sheetData sheetId="1"/>
      <sheetData sheetId="2"/>
      <sheetData sheetId="3">
        <row r="2">
          <cell r="B2">
            <v>1</v>
          </cell>
          <cell r="C2" t="str">
            <v>001</v>
          </cell>
        </row>
        <row r="3">
          <cell r="B3">
            <v>3</v>
          </cell>
          <cell r="C3" t="str">
            <v>003</v>
          </cell>
        </row>
        <row r="4">
          <cell r="B4">
            <v>4</v>
          </cell>
          <cell r="C4" t="str">
            <v>004</v>
          </cell>
        </row>
        <row r="5">
          <cell r="B5">
            <v>5</v>
          </cell>
          <cell r="C5" t="str">
            <v>005</v>
          </cell>
        </row>
        <row r="6">
          <cell r="B6">
            <v>24</v>
          </cell>
        </row>
        <row r="7">
          <cell r="B7">
            <v>25</v>
          </cell>
        </row>
        <row r="8">
          <cell r="B8">
            <v>26</v>
          </cell>
        </row>
        <row r="9">
          <cell r="B9">
            <v>44</v>
          </cell>
        </row>
        <row r="10">
          <cell r="B10">
            <v>45</v>
          </cell>
        </row>
        <row r="11">
          <cell r="B11">
            <v>46</v>
          </cell>
        </row>
        <row r="12">
          <cell r="B12">
            <v>64</v>
          </cell>
        </row>
        <row r="15">
          <cell r="E15" t="str">
            <v>SEP-2007</v>
          </cell>
        </row>
        <row r="16">
          <cell r="E16" t="str">
            <v>AOU-2007</v>
          </cell>
        </row>
        <row r="17">
          <cell r="E17" t="str">
            <v>JUL-2007</v>
          </cell>
        </row>
        <row r="18">
          <cell r="E18" t="str">
            <v>JUN-2007</v>
          </cell>
        </row>
        <row r="19">
          <cell r="E19" t="str">
            <v>MAI-2007</v>
          </cell>
        </row>
        <row r="20">
          <cell r="E20" t="str">
            <v>AVR-2007</v>
          </cell>
        </row>
        <row r="21">
          <cell r="E21" t="str">
            <v>MAR-2007</v>
          </cell>
        </row>
        <row r="22">
          <cell r="E22" t="str">
            <v>FEV-2007</v>
          </cell>
        </row>
        <row r="23">
          <cell r="E23" t="str">
            <v>JAN-2007</v>
          </cell>
        </row>
        <row r="24">
          <cell r="E24" t="str">
            <v>DEC-2006</v>
          </cell>
        </row>
        <row r="25">
          <cell r="E25" t="str">
            <v>NOV-2006</v>
          </cell>
        </row>
        <row r="26">
          <cell r="E26" t="str">
            <v>OCT-2006</v>
          </cell>
        </row>
        <row r="27">
          <cell r="E27" t="str">
            <v>SEP-2006</v>
          </cell>
        </row>
        <row r="28">
          <cell r="E28" t="str">
            <v>AOU-2006</v>
          </cell>
        </row>
        <row r="29">
          <cell r="E29" t="str">
            <v>JUL-2006</v>
          </cell>
        </row>
        <row r="30">
          <cell r="E30" t="str">
            <v>JUN-2006</v>
          </cell>
        </row>
        <row r="31">
          <cell r="E31" t="str">
            <v>MAI-2006</v>
          </cell>
        </row>
        <row r="32">
          <cell r="E32" t="str">
            <v>AVR-2006</v>
          </cell>
        </row>
        <row r="33">
          <cell r="E33" t="str">
            <v>MAR-2006</v>
          </cell>
        </row>
        <row r="34">
          <cell r="E34" t="str">
            <v>FEV-2006</v>
          </cell>
        </row>
        <row r="35">
          <cell r="E35" t="str">
            <v>JAN-2006</v>
          </cell>
        </row>
        <row r="36">
          <cell r="E36" t="str">
            <v>DEC-2005</v>
          </cell>
        </row>
        <row r="37">
          <cell r="E37" t="str">
            <v>NOV-2005</v>
          </cell>
        </row>
        <row r="38">
          <cell r="E38" t="str">
            <v>FEV-2005</v>
          </cell>
        </row>
      </sheetData>
      <sheetData sheetId="4"/>
      <sheetData sheetId="5"/>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_USER_FORMAT_BACKUP"/>
      <sheetName val="Conso_soc ts BO HS"/>
      <sheetName val="zoom"/>
      <sheetName val="Saisie_simulation"/>
      <sheetName val="Param_per"/>
    </sheetNames>
    <sheetDataSet>
      <sheetData sheetId="0" refreshError="1"/>
      <sheetData sheetId="1" refreshError="1"/>
      <sheetData sheetId="2" refreshError="1"/>
      <sheetData sheetId="3" refreshError="1"/>
      <sheetData sheetId="4">
        <row r="1">
          <cell r="E1" t="str">
            <v>Période</v>
          </cell>
        </row>
        <row r="2">
          <cell r="E2" t="str">
            <v>JAN-2009</v>
          </cell>
        </row>
        <row r="3">
          <cell r="E3" t="str">
            <v>DEC-2008</v>
          </cell>
        </row>
        <row r="4">
          <cell r="E4" t="str">
            <v>NOV-2008</v>
          </cell>
        </row>
        <row r="5">
          <cell r="E5" t="str">
            <v>OCT-2008</v>
          </cell>
        </row>
        <row r="6">
          <cell r="E6" t="str">
            <v>SEP-2008</v>
          </cell>
        </row>
        <row r="7">
          <cell r="E7" t="str">
            <v>AOU-2008</v>
          </cell>
        </row>
        <row r="8">
          <cell r="E8" t="str">
            <v>JUL-2008</v>
          </cell>
        </row>
        <row r="9">
          <cell r="E9" t="str">
            <v>JUN-2008</v>
          </cell>
        </row>
        <row r="10">
          <cell r="E10" t="str">
            <v>MAI-2008</v>
          </cell>
        </row>
        <row r="11">
          <cell r="E11" t="str">
            <v>AVR-2008</v>
          </cell>
        </row>
        <row r="12">
          <cell r="E12" t="str">
            <v>MAR-2008</v>
          </cell>
        </row>
        <row r="13">
          <cell r="E13" t="str">
            <v>FEV-2008</v>
          </cell>
        </row>
        <row r="14">
          <cell r="E14" t="str">
            <v>JAN-2008</v>
          </cell>
        </row>
        <row r="15">
          <cell r="E15" t="str">
            <v>DEC-2007</v>
          </cell>
        </row>
        <row r="16">
          <cell r="E16" t="str">
            <v>NOV-2007</v>
          </cell>
        </row>
        <row r="17">
          <cell r="E17" t="str">
            <v>OCT-2007</v>
          </cell>
        </row>
        <row r="18">
          <cell r="E18" t="str">
            <v>SEP-2007</v>
          </cell>
        </row>
        <row r="19">
          <cell r="E19" t="str">
            <v>AOU-2007</v>
          </cell>
        </row>
        <row r="20">
          <cell r="E20" t="str">
            <v>JUL-2007</v>
          </cell>
        </row>
        <row r="21">
          <cell r="E21" t="str">
            <v>JUN-2007</v>
          </cell>
        </row>
        <row r="22">
          <cell r="E22" t="str">
            <v>MAI-2007</v>
          </cell>
        </row>
        <row r="23">
          <cell r="E23" t="str">
            <v>AVR-2007</v>
          </cell>
        </row>
        <row r="24">
          <cell r="E24" t="str">
            <v>MAR-2007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ESE ENCOURS PRETS"/>
      <sheetName val="Prêts étrangers"/>
      <sheetName val="régions"/>
      <sheetName val="départements"/>
      <sheetName val="communes"/>
      <sheetName val="Regroupement de collectivités"/>
      <sheetName val="Etablissements publics"/>
      <sheetName val="Prêts garantis à 100%"/>
      <sheetName val=" 20 plus emprunteur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 xml:space="preserve">Libellé tiers </v>
          </cell>
          <cell r="B1" t="str">
            <v>CRD EUR</v>
          </cell>
        </row>
        <row r="2">
          <cell r="A2" t="str">
            <v>DEPARTEMENT DU RHONE</v>
          </cell>
          <cell r="B2">
            <v>485469765.52588099</v>
          </cell>
        </row>
        <row r="3">
          <cell r="A3" t="str">
            <v>CONSEIL GENERAL DE SEINE SAINT DENIS</v>
          </cell>
          <cell r="B3">
            <v>422572658.87</v>
          </cell>
        </row>
        <row r="4">
          <cell r="A4" t="str">
            <v>COMMUNAUTE URBAINE LILLE METROPOLE</v>
          </cell>
          <cell r="B4">
            <v>411570481.63089901</v>
          </cell>
        </row>
        <row r="5">
          <cell r="A5" t="str">
            <v>MARSEILLE</v>
          </cell>
          <cell r="B5">
            <v>397214504.24000001</v>
          </cell>
        </row>
        <row r="6">
          <cell r="A6" t="str">
            <v>APHP</v>
          </cell>
          <cell r="B6">
            <v>354771104.05000001</v>
          </cell>
        </row>
        <row r="7">
          <cell r="A7" t="str">
            <v>COMMUNAUTE URBAINE DE LYON</v>
          </cell>
          <cell r="B7">
            <v>328386019.44999999</v>
          </cell>
        </row>
        <row r="8">
          <cell r="A8" t="str">
            <v>DIRECTION GENERALE DE L'AVIATION CIVILE</v>
          </cell>
          <cell r="B8">
            <v>325000000</v>
          </cell>
        </row>
        <row r="9">
          <cell r="A9" t="str">
            <v>ZURCHER KANTONALBANK</v>
          </cell>
          <cell r="B9">
            <v>324065072.26651102</v>
          </cell>
        </row>
        <row r="10">
          <cell r="A10" t="str">
            <v>SYTRAL</v>
          </cell>
          <cell r="B10">
            <v>278541916.04000002</v>
          </cell>
        </row>
        <row r="11">
          <cell r="A11" t="str">
            <v>CONSEIL GENERAL DE SEINE ET MARNE</v>
          </cell>
          <cell r="B11">
            <v>265853549.75</v>
          </cell>
        </row>
        <row r="12">
          <cell r="A12" t="str">
            <v>LAND DE CARINTHIE</v>
          </cell>
          <cell r="B12">
            <v>217257778.58000001</v>
          </cell>
        </row>
        <row r="13">
          <cell r="A13" t="str">
            <v>REGION WALLONNE</v>
          </cell>
          <cell r="B13">
            <v>211552086.13999999</v>
          </cell>
        </row>
        <row r="14">
          <cell r="A14" t="str">
            <v>CONSEIL REGIONAL D'AUVERGNE</v>
          </cell>
          <cell r="B14">
            <v>196140132.51496699</v>
          </cell>
        </row>
        <row r="15">
          <cell r="A15" t="str">
            <v>CANTON DE GENEVE</v>
          </cell>
          <cell r="B15">
            <v>177389315.15976399</v>
          </cell>
        </row>
        <row r="16">
          <cell r="A16" t="str">
            <v>FONDS DE FINANCEMENT DE L'ALLOCA TION PERSONNALISEE D'AUTONOMIE</v>
          </cell>
          <cell r="B16">
            <v>177000000</v>
          </cell>
        </row>
        <row r="17">
          <cell r="A17" t="str">
            <v>VILLE DE PARIS</v>
          </cell>
          <cell r="B17">
            <v>172204115.50999999</v>
          </cell>
        </row>
        <row r="18">
          <cell r="A18" t="str">
            <v>CONSEIL REGIONAL DU NORD PAS DE CALAIS</v>
          </cell>
          <cell r="B18">
            <v>165897221.93000001</v>
          </cell>
        </row>
        <row r="19">
          <cell r="A19" t="str">
            <v>ACM - OPAC DE MONTPELLIER</v>
          </cell>
          <cell r="B19">
            <v>161106977.43000001</v>
          </cell>
        </row>
        <row r="20">
          <cell r="A20" t="str">
            <v>SAINT-ETIENNE</v>
          </cell>
          <cell r="B20">
            <v>155929420.97999999</v>
          </cell>
        </row>
        <row r="21">
          <cell r="A21" t="str">
            <v>BANQUE CANTONNALE DE ST GALLEN</v>
          </cell>
          <cell r="B21">
            <v>155551234.68792501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indexed="52"/>
  </sheetPr>
  <dimension ref="A1:K91"/>
  <sheetViews>
    <sheetView showGridLines="0" tabSelected="1" zoomScale="90" zoomScaleNormal="90" workbookViewId="0"/>
  </sheetViews>
  <sheetFormatPr baseColWidth="10" defaultRowHeight="12.75" x14ac:dyDescent="0.2"/>
  <cols>
    <col min="1" max="1" width="31" style="5" customWidth="1"/>
    <col min="2" max="2" width="0.140625" style="3" customWidth="1"/>
    <col min="3" max="4" width="12.85546875" style="5" customWidth="1"/>
    <col min="5" max="5" width="1.7109375" style="3" hidden="1" customWidth="1"/>
    <col min="6" max="8" width="12.85546875" style="5" customWidth="1"/>
    <col min="9" max="9" width="1.7109375" style="3" hidden="1" customWidth="1"/>
    <col min="10" max="10" width="19.140625" style="45" customWidth="1"/>
    <col min="11" max="16384" width="11.42578125" style="4"/>
  </cols>
  <sheetData>
    <row r="1" spans="1:11" ht="13.5" thickBot="1" x14ac:dyDescent="0.25">
      <c r="A1" s="1"/>
      <c r="C1" s="12"/>
      <c r="D1" s="12"/>
      <c r="E1" s="12"/>
      <c r="F1" s="12"/>
      <c r="G1" s="12"/>
      <c r="H1" s="12"/>
      <c r="I1" s="12"/>
      <c r="J1" s="12"/>
    </row>
    <row r="2" spans="1:11" ht="13.5" thickBot="1" x14ac:dyDescent="0.25">
      <c r="A2" s="1"/>
      <c r="B2" s="2"/>
      <c r="C2" s="75">
        <v>42916</v>
      </c>
      <c r="D2" s="75"/>
      <c r="E2" s="75"/>
      <c r="F2" s="75"/>
      <c r="G2" s="75"/>
      <c r="H2" s="75"/>
      <c r="I2" s="33"/>
      <c r="J2" s="34">
        <v>42735</v>
      </c>
    </row>
    <row r="3" spans="1:11" ht="13.5" customHeight="1" thickBot="1" x14ac:dyDescent="0.25">
      <c r="A3" s="9" t="s">
        <v>30</v>
      </c>
      <c r="B3" s="10"/>
      <c r="C3" s="76" t="s">
        <v>0</v>
      </c>
      <c r="D3" s="76"/>
      <c r="E3" s="11"/>
      <c r="F3" s="77" t="s">
        <v>1</v>
      </c>
      <c r="G3" s="76"/>
      <c r="H3" s="11"/>
      <c r="I3" s="12"/>
      <c r="J3" s="35"/>
    </row>
    <row r="4" spans="1:11" ht="33.75" customHeight="1" x14ac:dyDescent="0.2">
      <c r="A4" s="86" t="s">
        <v>2</v>
      </c>
      <c r="B4" s="13"/>
      <c r="C4" s="80" t="s">
        <v>3</v>
      </c>
      <c r="D4" s="78" t="s">
        <v>31</v>
      </c>
      <c r="E4" s="14"/>
      <c r="F4" s="80" t="s">
        <v>3</v>
      </c>
      <c r="G4" s="78" t="s">
        <v>31</v>
      </c>
      <c r="H4" s="26" t="s">
        <v>4</v>
      </c>
      <c r="I4" s="80"/>
      <c r="J4" s="78" t="s">
        <v>4</v>
      </c>
    </row>
    <row r="5" spans="1:11" ht="27" customHeight="1" thickBot="1" x14ac:dyDescent="0.25">
      <c r="A5" s="87"/>
      <c r="B5" s="15"/>
      <c r="C5" s="81"/>
      <c r="D5" s="79"/>
      <c r="E5" s="17"/>
      <c r="F5" s="81"/>
      <c r="G5" s="79"/>
      <c r="H5" s="16"/>
      <c r="I5" s="81"/>
      <c r="J5" s="79"/>
    </row>
    <row r="6" spans="1:11" x14ac:dyDescent="0.2">
      <c r="A6" s="18" t="s">
        <v>5</v>
      </c>
      <c r="B6" s="19"/>
      <c r="C6" s="27"/>
      <c r="D6" s="28"/>
      <c r="E6" s="28"/>
      <c r="F6" s="29"/>
      <c r="G6" s="30"/>
      <c r="H6" s="31"/>
      <c r="I6" s="20"/>
      <c r="J6" s="36"/>
    </row>
    <row r="7" spans="1:11" x14ac:dyDescent="0.2">
      <c r="A7" s="21" t="s">
        <v>49</v>
      </c>
      <c r="B7" s="21"/>
      <c r="C7" s="52"/>
      <c r="D7" s="53"/>
      <c r="E7" s="53"/>
      <c r="F7" s="52"/>
      <c r="G7" s="53"/>
      <c r="H7" s="69"/>
      <c r="I7" s="22">
        <v>92703</v>
      </c>
      <c r="J7" s="37"/>
      <c r="K7" s="72" t="s">
        <v>45</v>
      </c>
    </row>
    <row r="8" spans="1:11" x14ac:dyDescent="0.2">
      <c r="A8" s="21" t="s">
        <v>48</v>
      </c>
      <c r="B8" s="21"/>
      <c r="C8" s="52">
        <v>0</v>
      </c>
      <c r="D8" s="53">
        <v>0</v>
      </c>
      <c r="E8" s="53"/>
      <c r="F8" s="52">
        <v>113</v>
      </c>
      <c r="G8" s="53">
        <v>0</v>
      </c>
      <c r="H8" s="69">
        <f t="shared" ref="H8:H18" si="0">+C8+D8+F8+G8</f>
        <v>113</v>
      </c>
      <c r="I8" s="22"/>
      <c r="J8" s="38">
        <v>0</v>
      </c>
      <c r="K8" s="72"/>
    </row>
    <row r="9" spans="1:11" x14ac:dyDescent="0.2">
      <c r="A9" s="21" t="s">
        <v>10</v>
      </c>
      <c r="B9" s="21"/>
      <c r="C9" s="52">
        <v>7</v>
      </c>
      <c r="D9" s="53">
        <v>0</v>
      </c>
      <c r="E9" s="53"/>
      <c r="F9" s="52">
        <v>99</v>
      </c>
      <c r="G9" s="53">
        <v>0</v>
      </c>
      <c r="H9" s="69">
        <f t="shared" si="0"/>
        <v>106</v>
      </c>
      <c r="I9" s="22"/>
      <c r="J9" s="37">
        <v>97.703000000000003</v>
      </c>
      <c r="K9" s="72"/>
    </row>
    <row r="10" spans="1:11" x14ac:dyDescent="0.2">
      <c r="A10" s="21" t="s">
        <v>35</v>
      </c>
      <c r="B10" s="21"/>
      <c r="C10" s="52">
        <v>3885</v>
      </c>
      <c r="D10" s="53">
        <v>0</v>
      </c>
      <c r="E10" s="53"/>
      <c r="F10" s="52">
        <v>0</v>
      </c>
      <c r="G10" s="53">
        <v>0</v>
      </c>
      <c r="H10" s="69">
        <f t="shared" si="0"/>
        <v>3885</v>
      </c>
      <c r="I10" s="22">
        <v>3685.0120000000002</v>
      </c>
      <c r="J10" s="38">
        <v>3685</v>
      </c>
    </row>
    <row r="11" spans="1:11" x14ac:dyDescent="0.2">
      <c r="A11" s="21" t="s">
        <v>6</v>
      </c>
      <c r="B11" s="21"/>
      <c r="C11" s="52">
        <v>1892</v>
      </c>
      <c r="D11" s="53">
        <f>302-1</f>
        <v>301</v>
      </c>
      <c r="E11" s="53"/>
      <c r="F11" s="52">
        <v>267</v>
      </c>
      <c r="G11" s="53">
        <v>0</v>
      </c>
      <c r="H11" s="69">
        <f t="shared" si="0"/>
        <v>2460</v>
      </c>
      <c r="I11" s="22">
        <v>2051.0920000000001</v>
      </c>
      <c r="J11" s="37">
        <v>2051.0060000000003</v>
      </c>
    </row>
    <row r="12" spans="1:11" x14ac:dyDescent="0.2">
      <c r="A12" s="21" t="s">
        <v>7</v>
      </c>
      <c r="B12" s="21"/>
      <c r="C12" s="52">
        <v>7042</v>
      </c>
      <c r="D12" s="53">
        <v>0</v>
      </c>
      <c r="E12" s="53"/>
      <c r="F12" s="52">
        <v>192</v>
      </c>
      <c r="G12" s="53">
        <v>0</v>
      </c>
      <c r="H12" s="69">
        <f t="shared" si="0"/>
        <v>7234</v>
      </c>
      <c r="I12" s="22">
        <v>6986.0649999999996</v>
      </c>
      <c r="J12" s="37">
        <v>6986</v>
      </c>
    </row>
    <row r="13" spans="1:11" x14ac:dyDescent="0.2">
      <c r="A13" s="21" t="s">
        <v>32</v>
      </c>
      <c r="B13" s="21"/>
      <c r="C13" s="52">
        <v>16072</v>
      </c>
      <c r="D13" s="53">
        <v>21</v>
      </c>
      <c r="E13" s="53"/>
      <c r="F13" s="52">
        <v>466</v>
      </c>
      <c r="G13" s="53">
        <v>0</v>
      </c>
      <c r="H13" s="69">
        <f t="shared" si="0"/>
        <v>16559</v>
      </c>
      <c r="I13" s="22">
        <v>16647.679</v>
      </c>
      <c r="J13" s="38">
        <v>16647.606</v>
      </c>
    </row>
    <row r="14" spans="1:11" ht="21" x14ac:dyDescent="0.2">
      <c r="A14" s="23" t="s">
        <v>33</v>
      </c>
      <c r="B14" s="21"/>
      <c r="C14" s="52">
        <v>11079</v>
      </c>
      <c r="D14" s="53">
        <v>89</v>
      </c>
      <c r="E14" s="53"/>
      <c r="F14" s="52">
        <v>163</v>
      </c>
      <c r="G14" s="53">
        <v>0</v>
      </c>
      <c r="H14" s="69">
        <f t="shared" si="0"/>
        <v>11331</v>
      </c>
      <c r="I14" s="22">
        <v>11004.243</v>
      </c>
      <c r="J14" s="37">
        <v>11004</v>
      </c>
    </row>
    <row r="15" spans="1:11" x14ac:dyDescent="0.2">
      <c r="A15" s="21" t="s">
        <v>42</v>
      </c>
      <c r="B15" s="21"/>
      <c r="C15" s="52"/>
      <c r="D15" s="53"/>
      <c r="E15" s="53"/>
      <c r="F15" s="52"/>
      <c r="G15" s="53"/>
      <c r="H15" s="69"/>
      <c r="I15" s="22"/>
      <c r="J15" s="37"/>
    </row>
    <row r="16" spans="1:11" x14ac:dyDescent="0.2">
      <c r="A16" s="21" t="s">
        <v>8</v>
      </c>
      <c r="B16" s="21"/>
      <c r="C16" s="52">
        <f>6340+1</f>
        <v>6341</v>
      </c>
      <c r="D16" s="53">
        <v>0</v>
      </c>
      <c r="E16" s="53"/>
      <c r="F16" s="52">
        <v>0</v>
      </c>
      <c r="G16" s="53">
        <v>0</v>
      </c>
      <c r="H16" s="69">
        <f t="shared" si="0"/>
        <v>6341</v>
      </c>
      <c r="I16" s="22">
        <v>6309.924</v>
      </c>
      <c r="J16" s="38">
        <v>6310</v>
      </c>
    </row>
    <row r="17" spans="1:10" x14ac:dyDescent="0.2">
      <c r="A17" s="21" t="s">
        <v>9</v>
      </c>
      <c r="B17" s="21"/>
      <c r="C17" s="52">
        <v>1360</v>
      </c>
      <c r="D17" s="53">
        <v>0</v>
      </c>
      <c r="E17" s="53"/>
      <c r="F17" s="52">
        <v>0</v>
      </c>
      <c r="G17" s="53">
        <v>0</v>
      </c>
      <c r="H17" s="69">
        <f t="shared" si="0"/>
        <v>1360</v>
      </c>
      <c r="I17" s="22">
        <v>1420.624</v>
      </c>
      <c r="J17" s="39">
        <v>1421</v>
      </c>
    </row>
    <row r="18" spans="1:10" x14ac:dyDescent="0.2">
      <c r="A18" s="21" t="s">
        <v>10</v>
      </c>
      <c r="B18" s="21"/>
      <c r="C18" s="52">
        <v>908</v>
      </c>
      <c r="D18" s="53">
        <v>243</v>
      </c>
      <c r="E18" s="53"/>
      <c r="F18" s="52">
        <v>1</v>
      </c>
      <c r="G18" s="53">
        <v>0</v>
      </c>
      <c r="H18" s="69">
        <f t="shared" si="0"/>
        <v>1152</v>
      </c>
      <c r="I18" s="22">
        <v>945.50800000000004</v>
      </c>
      <c r="J18" s="39">
        <v>945</v>
      </c>
    </row>
    <row r="19" spans="1:10" x14ac:dyDescent="0.2">
      <c r="A19" s="21" t="s">
        <v>43</v>
      </c>
      <c r="B19" s="21"/>
      <c r="C19" s="52">
        <v>9</v>
      </c>
      <c r="D19" s="53">
        <f>765-100-42</f>
        <v>623</v>
      </c>
      <c r="E19" s="53"/>
      <c r="F19" s="52">
        <v>0</v>
      </c>
      <c r="G19" s="53">
        <v>0</v>
      </c>
      <c r="H19" s="69">
        <f>+C19+D19+F19+G19</f>
        <v>632</v>
      </c>
      <c r="I19" s="22"/>
      <c r="J19" s="37">
        <v>650</v>
      </c>
    </row>
    <row r="20" spans="1:10" ht="13.5" thickBot="1" x14ac:dyDescent="0.25">
      <c r="A20" s="24" t="s">
        <v>36</v>
      </c>
      <c r="B20" s="24"/>
      <c r="C20" s="54">
        <f>SUM(C7:C19)</f>
        <v>48595</v>
      </c>
      <c r="D20" s="32">
        <f>SUM(D7:D19)</f>
        <v>1277</v>
      </c>
      <c r="E20" s="32"/>
      <c r="F20" s="54">
        <f>SUM(F7:F19)</f>
        <v>1301</v>
      </c>
      <c r="G20" s="32"/>
      <c r="H20" s="55">
        <f>+C20+D20+F20+G20</f>
        <v>51173</v>
      </c>
      <c r="I20" s="25"/>
      <c r="J20" s="40">
        <f>SUM(J7:J19)</f>
        <v>49797.315000000002</v>
      </c>
    </row>
    <row r="21" spans="1:10" x14ac:dyDescent="0.2">
      <c r="A21" s="18" t="s">
        <v>11</v>
      </c>
      <c r="B21" s="19"/>
      <c r="C21" s="56"/>
      <c r="D21" s="57"/>
      <c r="E21" s="57"/>
      <c r="F21" s="58"/>
      <c r="G21" s="59"/>
      <c r="H21" s="60"/>
      <c r="I21" s="20"/>
      <c r="J21" s="37"/>
    </row>
    <row r="22" spans="1:10" x14ac:dyDescent="0.2">
      <c r="A22" s="21" t="s">
        <v>12</v>
      </c>
      <c r="B22" s="21"/>
      <c r="C22" s="52">
        <v>0</v>
      </c>
      <c r="D22" s="53">
        <v>275</v>
      </c>
      <c r="E22" s="53"/>
      <c r="F22" s="52">
        <v>0</v>
      </c>
      <c r="G22" s="53">
        <v>0</v>
      </c>
      <c r="H22" s="61">
        <f>+C22+D22+F22+G22</f>
        <v>275</v>
      </c>
      <c r="I22" s="22"/>
      <c r="J22" s="37">
        <v>515</v>
      </c>
    </row>
    <row r="23" spans="1:10" ht="13.5" thickBot="1" x14ac:dyDescent="0.25">
      <c r="A23" s="24" t="s">
        <v>36</v>
      </c>
      <c r="B23" s="24"/>
      <c r="C23" s="54">
        <f>SUM(C22)</f>
        <v>0</v>
      </c>
      <c r="D23" s="32">
        <f>SUM(D22:D22)</f>
        <v>275</v>
      </c>
      <c r="E23" s="32"/>
      <c r="F23" s="54">
        <f>SUM(F22)</f>
        <v>0</v>
      </c>
      <c r="G23" s="32">
        <f>SUM(G22)</f>
        <v>0</v>
      </c>
      <c r="H23" s="55">
        <f>+C23+D23+F23+G23</f>
        <v>275</v>
      </c>
      <c r="I23" s="25"/>
      <c r="J23" s="40">
        <f>SUM(J22:J22)</f>
        <v>515</v>
      </c>
    </row>
    <row r="24" spans="1:10" x14ac:dyDescent="0.2">
      <c r="A24" s="18" t="s">
        <v>13</v>
      </c>
      <c r="B24" s="19"/>
      <c r="C24" s="56"/>
      <c r="D24" s="57"/>
      <c r="E24" s="57"/>
      <c r="F24" s="58"/>
      <c r="G24" s="59"/>
      <c r="H24" s="60"/>
      <c r="I24" s="20"/>
      <c r="J24" s="37"/>
    </row>
    <row r="25" spans="1:10" x14ac:dyDescent="0.2">
      <c r="A25" s="21" t="s">
        <v>12</v>
      </c>
      <c r="B25" s="21"/>
      <c r="C25" s="52">
        <v>0</v>
      </c>
      <c r="D25" s="53">
        <v>0</v>
      </c>
      <c r="E25" s="53"/>
      <c r="F25" s="71">
        <v>190</v>
      </c>
      <c r="G25" s="53">
        <v>0</v>
      </c>
      <c r="H25" s="61">
        <f>+C25+D25+F25+G25</f>
        <v>190</v>
      </c>
      <c r="I25" s="22"/>
      <c r="J25" s="37">
        <v>191</v>
      </c>
    </row>
    <row r="26" spans="1:10" ht="13.5" thickBot="1" x14ac:dyDescent="0.25">
      <c r="A26" s="24" t="s">
        <v>36</v>
      </c>
      <c r="B26" s="24"/>
      <c r="C26" s="54">
        <f>SUM(C25)</f>
        <v>0</v>
      </c>
      <c r="D26" s="32">
        <f>SUM(D25)</f>
        <v>0</v>
      </c>
      <c r="E26" s="32"/>
      <c r="F26" s="54">
        <f>SUM(F25)</f>
        <v>190</v>
      </c>
      <c r="G26" s="32">
        <f>SUM(G25)</f>
        <v>0</v>
      </c>
      <c r="H26" s="55">
        <f>+C26+D26+F26+G26</f>
        <v>190</v>
      </c>
      <c r="I26" s="25"/>
      <c r="J26" s="40">
        <f>SUM(J25:J25)</f>
        <v>191</v>
      </c>
    </row>
    <row r="27" spans="1:10" x14ac:dyDescent="0.2">
      <c r="A27" s="18" t="s">
        <v>14</v>
      </c>
      <c r="B27" s="19"/>
      <c r="C27" s="56"/>
      <c r="D27" s="57"/>
      <c r="E27" s="57"/>
      <c r="F27" s="58"/>
      <c r="G27" s="59"/>
      <c r="H27" s="60"/>
      <c r="I27" s="20"/>
      <c r="J27" s="36"/>
    </row>
    <row r="28" spans="1:10" x14ac:dyDescent="0.2">
      <c r="A28" s="21" t="s">
        <v>6</v>
      </c>
      <c r="B28" s="21"/>
      <c r="C28" s="52">
        <v>8</v>
      </c>
      <c r="D28" s="53">
        <v>0</v>
      </c>
      <c r="E28" s="53"/>
      <c r="F28" s="52">
        <v>31</v>
      </c>
      <c r="G28" s="53">
        <v>0</v>
      </c>
      <c r="H28" s="61">
        <f>+C28+D28+F28+G28</f>
        <v>39</v>
      </c>
      <c r="I28" s="22"/>
      <c r="J28" s="37">
        <v>44</v>
      </c>
    </row>
    <row r="29" spans="1:10" x14ac:dyDescent="0.2">
      <c r="A29" s="21" t="s">
        <v>15</v>
      </c>
      <c r="B29" s="21"/>
      <c r="C29" s="52">
        <v>0</v>
      </c>
      <c r="D29" s="53">
        <v>0</v>
      </c>
      <c r="E29" s="53"/>
      <c r="F29" s="52">
        <v>0</v>
      </c>
      <c r="G29" s="53">
        <v>0</v>
      </c>
      <c r="H29" s="61">
        <f>+C29+D29+F29+G29</f>
        <v>0</v>
      </c>
      <c r="I29" s="22"/>
      <c r="J29" s="37">
        <v>50</v>
      </c>
    </row>
    <row r="30" spans="1:10" x14ac:dyDescent="0.2">
      <c r="A30" s="21" t="s">
        <v>41</v>
      </c>
      <c r="B30" s="21"/>
      <c r="C30" s="52">
        <v>55</v>
      </c>
      <c r="D30" s="53">
        <v>0</v>
      </c>
      <c r="E30" s="53"/>
      <c r="F30" s="52">
        <v>0</v>
      </c>
      <c r="G30" s="53">
        <v>0</v>
      </c>
      <c r="H30" s="61">
        <f>+C30+D30+F30+G30</f>
        <v>55</v>
      </c>
      <c r="I30" s="22"/>
      <c r="J30" s="37">
        <v>60</v>
      </c>
    </row>
    <row r="31" spans="1:10" x14ac:dyDescent="0.2">
      <c r="A31" s="21" t="s">
        <v>43</v>
      </c>
      <c r="B31" s="21"/>
      <c r="C31" s="52">
        <v>0</v>
      </c>
      <c r="D31" s="53">
        <v>42</v>
      </c>
      <c r="E31" s="53"/>
      <c r="F31" s="52">
        <v>0</v>
      </c>
      <c r="G31" s="53">
        <v>0</v>
      </c>
      <c r="H31" s="61">
        <f>+C31+D31+F31+G31</f>
        <v>42</v>
      </c>
      <c r="I31" s="22"/>
      <c r="J31" s="37">
        <v>0</v>
      </c>
    </row>
    <row r="32" spans="1:10" ht="13.5" thickBot="1" x14ac:dyDescent="0.25">
      <c r="A32" s="24" t="s">
        <v>36</v>
      </c>
      <c r="B32" s="24"/>
      <c r="C32" s="54">
        <f>SUM(C28:C31)</f>
        <v>63</v>
      </c>
      <c r="D32" s="32">
        <f>SUM(D28:D31)</f>
        <v>42</v>
      </c>
      <c r="E32" s="32"/>
      <c r="F32" s="54">
        <f>SUM(F28:F31)</f>
        <v>31</v>
      </c>
      <c r="G32" s="32">
        <f>SUM(G28:G31)</f>
        <v>0</v>
      </c>
      <c r="H32" s="55">
        <f>+C32+D32+F32+G32</f>
        <v>136</v>
      </c>
      <c r="I32" s="25"/>
      <c r="J32" s="40">
        <f>SUM(J28:J31)</f>
        <v>154</v>
      </c>
    </row>
    <row r="33" spans="1:10" x14ac:dyDescent="0.2">
      <c r="A33" s="18" t="s">
        <v>16</v>
      </c>
      <c r="B33" s="19"/>
      <c r="C33" s="56"/>
      <c r="D33" s="57"/>
      <c r="E33" s="57"/>
      <c r="F33" s="58"/>
      <c r="G33" s="59"/>
      <c r="H33" s="60"/>
      <c r="I33" s="20"/>
      <c r="J33" s="36"/>
    </row>
    <row r="34" spans="1:10" x14ac:dyDescent="0.2">
      <c r="A34" s="21" t="s">
        <v>17</v>
      </c>
      <c r="B34" s="21"/>
      <c r="C34" s="52">
        <v>0</v>
      </c>
      <c r="D34" s="53">
        <v>0</v>
      </c>
      <c r="E34" s="53"/>
      <c r="F34" s="52">
        <v>0</v>
      </c>
      <c r="G34" s="53">
        <v>0</v>
      </c>
      <c r="H34" s="61">
        <f>+C34+D34+F34+G34</f>
        <v>0</v>
      </c>
      <c r="I34" s="22"/>
      <c r="J34" s="37">
        <v>22</v>
      </c>
    </row>
    <row r="35" spans="1:10" x14ac:dyDescent="0.2">
      <c r="A35" s="21" t="s">
        <v>18</v>
      </c>
      <c r="B35" s="21"/>
      <c r="C35" s="52">
        <v>161</v>
      </c>
      <c r="D35" s="53">
        <v>0</v>
      </c>
      <c r="E35" s="53"/>
      <c r="F35" s="52">
        <v>0</v>
      </c>
      <c r="G35" s="53">
        <v>0</v>
      </c>
      <c r="H35" s="61">
        <f>+C35+D35+F35+G35</f>
        <v>161</v>
      </c>
      <c r="I35" s="22"/>
      <c r="J35" s="37">
        <v>172</v>
      </c>
    </row>
    <row r="36" spans="1:10" x14ac:dyDescent="0.2">
      <c r="A36" s="21" t="s">
        <v>41</v>
      </c>
      <c r="B36" s="21"/>
      <c r="C36" s="52">
        <v>129</v>
      </c>
      <c r="D36" s="53">
        <v>0</v>
      </c>
      <c r="E36" s="53"/>
      <c r="F36" s="52">
        <v>0</v>
      </c>
      <c r="G36" s="53">
        <v>0</v>
      </c>
      <c r="H36" s="61">
        <f>+C36+D36+F36+G36</f>
        <v>129</v>
      </c>
      <c r="I36" s="22"/>
      <c r="J36" s="37">
        <v>129</v>
      </c>
    </row>
    <row r="37" spans="1:10" ht="13.5" thickBot="1" x14ac:dyDescent="0.25">
      <c r="A37" s="24" t="s">
        <v>36</v>
      </c>
      <c r="B37" s="24"/>
      <c r="C37" s="54">
        <f>SUM(C34:C36)</f>
        <v>290</v>
      </c>
      <c r="D37" s="32">
        <f>SUM(D34:D36)</f>
        <v>0</v>
      </c>
      <c r="E37" s="32"/>
      <c r="F37" s="54">
        <f>SUM(F34:F36)</f>
        <v>0</v>
      </c>
      <c r="G37" s="32">
        <f>SUM(G34:G36)</f>
        <v>0</v>
      </c>
      <c r="H37" s="55">
        <f>+C37+D37+F37+G37</f>
        <v>290</v>
      </c>
      <c r="I37" s="25"/>
      <c r="J37" s="40">
        <f>SUM(J34:J36)</f>
        <v>323</v>
      </c>
    </row>
    <row r="38" spans="1:10" x14ac:dyDescent="0.2">
      <c r="A38" s="18" t="s">
        <v>19</v>
      </c>
      <c r="B38" s="19"/>
      <c r="C38" s="56"/>
      <c r="D38" s="57"/>
      <c r="E38" s="57"/>
      <c r="F38" s="58"/>
      <c r="G38" s="59"/>
      <c r="H38" s="60"/>
      <c r="I38" s="20"/>
      <c r="J38" s="36"/>
    </row>
    <row r="39" spans="1:10" x14ac:dyDescent="0.2">
      <c r="A39" s="21" t="s">
        <v>38</v>
      </c>
      <c r="B39" s="21"/>
      <c r="C39" s="52">
        <v>0</v>
      </c>
      <c r="D39" s="53">
        <v>200</v>
      </c>
      <c r="E39" s="53"/>
      <c r="F39" s="52">
        <v>0</v>
      </c>
      <c r="G39" s="53">
        <v>0</v>
      </c>
      <c r="H39" s="61">
        <f>+C39+D39+F39+G39</f>
        <v>200</v>
      </c>
      <c r="I39" s="22"/>
      <c r="J39" s="37">
        <v>200</v>
      </c>
    </row>
    <row r="40" spans="1:10" x14ac:dyDescent="0.2">
      <c r="A40" s="21" t="s">
        <v>6</v>
      </c>
      <c r="B40" s="21"/>
      <c r="C40" s="52">
        <v>0</v>
      </c>
      <c r="D40" s="53">
        <v>104</v>
      </c>
      <c r="E40" s="53"/>
      <c r="F40" s="52">
        <v>0</v>
      </c>
      <c r="G40" s="53">
        <v>0</v>
      </c>
      <c r="H40" s="61">
        <f>+C40+D40+F40+G40</f>
        <v>104</v>
      </c>
      <c r="I40" s="22"/>
      <c r="J40" s="37">
        <v>104</v>
      </c>
    </row>
    <row r="41" spans="1:10" x14ac:dyDescent="0.2">
      <c r="A41" s="21" t="s">
        <v>18</v>
      </c>
      <c r="B41" s="21"/>
      <c r="C41" s="52">
        <v>87</v>
      </c>
      <c r="D41" s="53">
        <v>0</v>
      </c>
      <c r="E41" s="53"/>
      <c r="F41" s="52">
        <v>0</v>
      </c>
      <c r="G41" s="53">
        <v>0</v>
      </c>
      <c r="H41" s="61">
        <f>+C41+D41+F41+G41</f>
        <v>87</v>
      </c>
      <c r="I41" s="22"/>
      <c r="J41" s="37">
        <v>88</v>
      </c>
    </row>
    <row r="42" spans="1:10" ht="13.5" thickBot="1" x14ac:dyDescent="0.25">
      <c r="A42" s="24" t="s">
        <v>36</v>
      </c>
      <c r="B42" s="24"/>
      <c r="C42" s="54">
        <f>SUM(C39:C41)</f>
        <v>87</v>
      </c>
      <c r="D42" s="32">
        <f>SUM(D39:D41)</f>
        <v>304</v>
      </c>
      <c r="E42" s="32"/>
      <c r="F42" s="54">
        <f>SUM(F39:F41)</f>
        <v>0</v>
      </c>
      <c r="G42" s="32">
        <f>SUM(G39:G41)</f>
        <v>0</v>
      </c>
      <c r="H42" s="55">
        <f>+C42+D42+F42+G42</f>
        <v>391</v>
      </c>
      <c r="I42" s="25"/>
      <c r="J42" s="40">
        <f>SUM(J39:J41)</f>
        <v>392</v>
      </c>
    </row>
    <row r="43" spans="1:10" x14ac:dyDescent="0.2">
      <c r="A43" s="18" t="s">
        <v>40</v>
      </c>
      <c r="B43" s="19"/>
      <c r="C43" s="56"/>
      <c r="D43" s="57"/>
      <c r="E43" s="57"/>
      <c r="F43" s="58"/>
      <c r="G43" s="59"/>
      <c r="H43" s="60"/>
      <c r="I43" s="20"/>
      <c r="J43" s="41"/>
    </row>
    <row r="44" spans="1:10" x14ac:dyDescent="0.2">
      <c r="A44" s="21" t="s">
        <v>39</v>
      </c>
      <c r="B44" s="21"/>
      <c r="C44" s="52">
        <v>0</v>
      </c>
      <c r="D44" s="53">
        <v>250</v>
      </c>
      <c r="E44" s="53"/>
      <c r="F44" s="52">
        <v>0</v>
      </c>
      <c r="G44" s="53">
        <v>0</v>
      </c>
      <c r="H44" s="61">
        <f>+C44+D44+F44+G44</f>
        <v>250</v>
      </c>
      <c r="I44" s="22"/>
      <c r="J44" s="42">
        <v>252</v>
      </c>
    </row>
    <row r="45" spans="1:10" ht="13.5" thickBot="1" x14ac:dyDescent="0.25">
      <c r="A45" s="24" t="s">
        <v>36</v>
      </c>
      <c r="B45" s="24"/>
      <c r="C45" s="54">
        <f>SUM(C44)</f>
        <v>0</v>
      </c>
      <c r="D45" s="32">
        <f>SUM(D44)</f>
        <v>250</v>
      </c>
      <c r="E45" s="32"/>
      <c r="F45" s="54">
        <f t="shared" ref="F45:G45" si="1">SUM(F44)</f>
        <v>0</v>
      </c>
      <c r="G45" s="32">
        <f t="shared" si="1"/>
        <v>0</v>
      </c>
      <c r="H45" s="55">
        <f>+C45+D45+F45+G45</f>
        <v>250</v>
      </c>
      <c r="I45" s="25"/>
      <c r="J45" s="40">
        <f>SUM(J44)</f>
        <v>252</v>
      </c>
    </row>
    <row r="46" spans="1:10" hidden="1" x14ac:dyDescent="0.2">
      <c r="A46" s="18" t="s">
        <v>20</v>
      </c>
      <c r="B46" s="19"/>
      <c r="C46" s="56"/>
      <c r="D46" s="57"/>
      <c r="E46" s="57"/>
      <c r="F46" s="58"/>
      <c r="G46" s="59"/>
      <c r="H46" s="60"/>
      <c r="I46" s="20"/>
      <c r="J46" s="36"/>
    </row>
    <row r="47" spans="1:10" hidden="1" x14ac:dyDescent="0.2">
      <c r="A47" s="21" t="s">
        <v>18</v>
      </c>
      <c r="B47" s="21"/>
      <c r="C47" s="52">
        <v>0.05</v>
      </c>
      <c r="D47" s="53">
        <v>0</v>
      </c>
      <c r="E47" s="53">
        <v>0</v>
      </c>
      <c r="F47" s="52">
        <v>0</v>
      </c>
      <c r="G47" s="53">
        <v>0</v>
      </c>
      <c r="H47" s="61">
        <f>+C47+D47+F47+G47</f>
        <v>0.05</v>
      </c>
      <c r="I47" s="22"/>
      <c r="J47" s="37">
        <v>0.05</v>
      </c>
    </row>
    <row r="48" spans="1:10" hidden="1" x14ac:dyDescent="0.2">
      <c r="A48" s="21" t="s">
        <v>41</v>
      </c>
      <c r="B48" s="21"/>
      <c r="C48" s="52">
        <v>0</v>
      </c>
      <c r="D48" s="53">
        <v>0</v>
      </c>
      <c r="E48" s="53"/>
      <c r="F48" s="52">
        <v>0</v>
      </c>
      <c r="G48" s="53">
        <v>0</v>
      </c>
      <c r="H48" s="61">
        <f>+C48+D48+F48+G48</f>
        <v>0</v>
      </c>
      <c r="I48" s="22"/>
      <c r="J48" s="37">
        <v>0</v>
      </c>
    </row>
    <row r="49" spans="1:10" ht="13.5" hidden="1" thickBot="1" x14ac:dyDescent="0.25">
      <c r="A49" s="24" t="s">
        <v>36</v>
      </c>
      <c r="B49" s="24"/>
      <c r="C49" s="54">
        <f>+C48</f>
        <v>0</v>
      </c>
      <c r="D49" s="32">
        <f t="shared" ref="D49:G49" si="2">+D48</f>
        <v>0</v>
      </c>
      <c r="E49" s="32"/>
      <c r="F49" s="54">
        <f t="shared" si="2"/>
        <v>0</v>
      </c>
      <c r="G49" s="32">
        <f t="shared" si="2"/>
        <v>0</v>
      </c>
      <c r="H49" s="55">
        <f>+H48+H47</f>
        <v>0.05</v>
      </c>
      <c r="I49" s="25"/>
      <c r="J49" s="40">
        <f>SUM(J47:J48)</f>
        <v>0.05</v>
      </c>
    </row>
    <row r="50" spans="1:10" x14ac:dyDescent="0.2">
      <c r="A50" s="47"/>
      <c r="B50" s="47"/>
      <c r="C50" s="62"/>
      <c r="D50" s="62"/>
      <c r="E50" s="62"/>
      <c r="F50" s="62"/>
      <c r="G50" s="62"/>
      <c r="H50" s="62"/>
      <c r="I50" s="50"/>
      <c r="J50" s="50"/>
    </row>
    <row r="51" spans="1:10" ht="13.5" thickBot="1" x14ac:dyDescent="0.25">
      <c r="A51" s="7"/>
      <c r="B51" s="7"/>
      <c r="C51" s="63"/>
      <c r="D51" s="63"/>
      <c r="E51" s="63"/>
      <c r="F51" s="63"/>
      <c r="G51" s="63"/>
      <c r="H51" s="64"/>
      <c r="I51" s="48"/>
      <c r="J51" s="49"/>
    </row>
    <row r="52" spans="1:10" ht="13.5" thickBot="1" x14ac:dyDescent="0.25">
      <c r="A52" s="1"/>
      <c r="B52" s="2"/>
      <c r="C52" s="75">
        <f>C2</f>
        <v>42916</v>
      </c>
      <c r="D52" s="75"/>
      <c r="E52" s="75"/>
      <c r="F52" s="75"/>
      <c r="G52" s="75"/>
      <c r="H52" s="75"/>
      <c r="I52" s="33"/>
      <c r="J52" s="34">
        <f>J2</f>
        <v>42735</v>
      </c>
    </row>
    <row r="53" spans="1:10" ht="13.5" customHeight="1" thickBot="1" x14ac:dyDescent="0.25">
      <c r="A53" s="9" t="s">
        <v>30</v>
      </c>
      <c r="B53" s="10"/>
      <c r="C53" s="83" t="s">
        <v>0</v>
      </c>
      <c r="D53" s="83"/>
      <c r="E53" s="65"/>
      <c r="F53" s="90" t="s">
        <v>1</v>
      </c>
      <c r="G53" s="83"/>
      <c r="H53" s="65"/>
      <c r="I53" s="12"/>
      <c r="J53" s="35"/>
    </row>
    <row r="54" spans="1:10" ht="33.75" customHeight="1" x14ac:dyDescent="0.2">
      <c r="A54" s="86" t="s">
        <v>2</v>
      </c>
      <c r="B54" s="13"/>
      <c r="C54" s="84" t="s">
        <v>3</v>
      </c>
      <c r="D54" s="88" t="s">
        <v>31</v>
      </c>
      <c r="E54" s="66"/>
      <c r="F54" s="84" t="s">
        <v>3</v>
      </c>
      <c r="G54" s="88" t="s">
        <v>31</v>
      </c>
      <c r="H54" s="67" t="s">
        <v>4</v>
      </c>
      <c r="I54" s="80"/>
      <c r="J54" s="78" t="s">
        <v>34</v>
      </c>
    </row>
    <row r="55" spans="1:10" ht="27" customHeight="1" thickBot="1" x14ac:dyDescent="0.25">
      <c r="A55" s="87"/>
      <c r="B55" s="15"/>
      <c r="C55" s="85"/>
      <c r="D55" s="89"/>
      <c r="E55" s="68"/>
      <c r="F55" s="85"/>
      <c r="G55" s="89"/>
      <c r="H55" s="51"/>
      <c r="I55" s="81"/>
      <c r="J55" s="79"/>
    </row>
    <row r="56" spans="1:10" x14ac:dyDescent="0.2">
      <c r="A56" s="18" t="s">
        <v>21</v>
      </c>
      <c r="B56" s="19"/>
      <c r="C56" s="56"/>
      <c r="D56" s="57"/>
      <c r="E56" s="57"/>
      <c r="F56" s="58"/>
      <c r="G56" s="59"/>
      <c r="H56" s="60"/>
      <c r="I56" s="20"/>
      <c r="J56" s="41"/>
    </row>
    <row r="57" spans="1:10" x14ac:dyDescent="0.2">
      <c r="A57" s="21" t="s">
        <v>38</v>
      </c>
      <c r="B57" s="21"/>
      <c r="C57" s="52">
        <v>0</v>
      </c>
      <c r="D57" s="53">
        <v>541</v>
      </c>
      <c r="E57" s="53"/>
      <c r="F57" s="52">
        <v>0</v>
      </c>
      <c r="G57" s="53">
        <v>0</v>
      </c>
      <c r="H57" s="61">
        <f>+C57+D57+F57+G57</f>
        <v>541</v>
      </c>
      <c r="I57" s="22"/>
      <c r="J57" s="38">
        <v>541</v>
      </c>
    </row>
    <row r="58" spans="1:10" x14ac:dyDescent="0.2">
      <c r="A58" s="21" t="s">
        <v>6</v>
      </c>
      <c r="B58" s="21"/>
      <c r="C58" s="52">
        <v>0</v>
      </c>
      <c r="D58" s="53">
        <f>2010-2</f>
        <v>2008</v>
      </c>
      <c r="E58" s="53"/>
      <c r="F58" s="52">
        <v>0</v>
      </c>
      <c r="G58" s="53">
        <v>0</v>
      </c>
      <c r="H58" s="61">
        <f>+C58+D58+F58+G58</f>
        <v>2008</v>
      </c>
      <c r="I58" s="22"/>
      <c r="J58" s="37">
        <v>2043</v>
      </c>
    </row>
    <row r="59" spans="1:10" x14ac:dyDescent="0.2">
      <c r="A59" s="21" t="s">
        <v>17</v>
      </c>
      <c r="B59" s="21"/>
      <c r="C59" s="52">
        <v>0</v>
      </c>
      <c r="D59" s="53">
        <v>544</v>
      </c>
      <c r="E59" s="53"/>
      <c r="F59" s="52">
        <v>0</v>
      </c>
      <c r="G59" s="53">
        <v>0</v>
      </c>
      <c r="H59" s="61">
        <f>+C59+D59+F59+G59</f>
        <v>544</v>
      </c>
      <c r="I59" s="22"/>
      <c r="J59" s="38">
        <v>566</v>
      </c>
    </row>
    <row r="60" spans="1:10" x14ac:dyDescent="0.2">
      <c r="A60" s="21" t="s">
        <v>18</v>
      </c>
      <c r="B60" s="21"/>
      <c r="C60" s="52">
        <v>8</v>
      </c>
      <c r="D60" s="53">
        <v>1908</v>
      </c>
      <c r="E60" s="53"/>
      <c r="F60" s="52">
        <v>0</v>
      </c>
      <c r="G60" s="53">
        <v>0</v>
      </c>
      <c r="H60" s="61">
        <f>+C60+D60+F60+G60</f>
        <v>1916</v>
      </c>
      <c r="I60" s="22"/>
      <c r="J60" s="39">
        <v>1973</v>
      </c>
    </row>
    <row r="61" spans="1:10" ht="13.5" thickBot="1" x14ac:dyDescent="0.25">
      <c r="A61" s="24" t="s">
        <v>36</v>
      </c>
      <c r="B61" s="24"/>
      <c r="C61" s="54">
        <f>SUM(C57:C60)</f>
        <v>8</v>
      </c>
      <c r="D61" s="32">
        <f>SUM(D57:D60)</f>
        <v>5001</v>
      </c>
      <c r="E61" s="32"/>
      <c r="F61" s="54">
        <f>SUM(F57:F60)</f>
        <v>0</v>
      </c>
      <c r="G61" s="32">
        <f>SUM(G57:G60)</f>
        <v>0</v>
      </c>
      <c r="H61" s="55">
        <f>+C61+D61+F61+G61</f>
        <v>5009</v>
      </c>
      <c r="I61" s="25"/>
      <c r="J61" s="43">
        <f>SUM(J57:J60)</f>
        <v>5123</v>
      </c>
    </row>
    <row r="62" spans="1:10" x14ac:dyDescent="0.2">
      <c r="A62" s="18" t="s">
        <v>22</v>
      </c>
      <c r="B62" s="19"/>
      <c r="C62" s="56"/>
      <c r="D62" s="57"/>
      <c r="E62" s="57"/>
      <c r="F62" s="58"/>
      <c r="G62" s="59"/>
      <c r="H62" s="60"/>
      <c r="I62" s="20"/>
      <c r="J62" s="36"/>
    </row>
    <row r="63" spans="1:10" x14ac:dyDescent="0.2">
      <c r="A63" s="21" t="s">
        <v>18</v>
      </c>
      <c r="B63" s="21"/>
      <c r="C63" s="52">
        <v>0</v>
      </c>
      <c r="D63" s="53">
        <v>25</v>
      </c>
      <c r="E63" s="53"/>
      <c r="F63" s="52">
        <v>0</v>
      </c>
      <c r="G63" s="53">
        <v>0</v>
      </c>
      <c r="H63" s="61">
        <f>+C63+D63+F63+G63</f>
        <v>25</v>
      </c>
      <c r="I63" s="22"/>
      <c r="J63" s="37">
        <v>25</v>
      </c>
    </row>
    <row r="64" spans="1:10" ht="13.5" thickBot="1" x14ac:dyDescent="0.25">
      <c r="A64" s="24" t="s">
        <v>36</v>
      </c>
      <c r="B64" s="24">
        <f>SUM(B63)</f>
        <v>0</v>
      </c>
      <c r="C64" s="54">
        <f>SUM(C63)</f>
        <v>0</v>
      </c>
      <c r="D64" s="32">
        <f>SUM(D63)</f>
        <v>25</v>
      </c>
      <c r="E64" s="32"/>
      <c r="F64" s="54">
        <f t="shared" ref="F64:G64" si="3">SUM(F63)</f>
        <v>0</v>
      </c>
      <c r="G64" s="32">
        <f t="shared" si="3"/>
        <v>0</v>
      </c>
      <c r="H64" s="55">
        <f>+C64+D64+F64+G64</f>
        <v>25</v>
      </c>
      <c r="I64" s="25"/>
      <c r="J64" s="40">
        <f>SUM(J63)</f>
        <v>25</v>
      </c>
    </row>
    <row r="65" spans="1:10" x14ac:dyDescent="0.2">
      <c r="A65" s="18" t="s">
        <v>23</v>
      </c>
      <c r="B65" s="19"/>
      <c r="C65" s="56"/>
      <c r="D65" s="57"/>
      <c r="E65" s="57"/>
      <c r="F65" s="58"/>
      <c r="G65" s="59"/>
      <c r="H65" s="60"/>
      <c r="I65" s="20"/>
      <c r="J65" s="36"/>
    </row>
    <row r="66" spans="1:10" x14ac:dyDescent="0.2">
      <c r="A66" s="21" t="s">
        <v>18</v>
      </c>
      <c r="B66" s="21"/>
      <c r="C66" s="52">
        <v>19</v>
      </c>
      <c r="D66" s="53">
        <v>0</v>
      </c>
      <c r="E66" s="53"/>
      <c r="F66" s="52">
        <v>0</v>
      </c>
      <c r="G66" s="53">
        <v>0</v>
      </c>
      <c r="H66" s="61">
        <f>+C66+D66+F66+G66</f>
        <v>19</v>
      </c>
      <c r="I66" s="22"/>
      <c r="J66" s="37">
        <v>20</v>
      </c>
    </row>
    <row r="67" spans="1:10" x14ac:dyDescent="0.2">
      <c r="A67" s="21" t="s">
        <v>41</v>
      </c>
      <c r="B67" s="21"/>
      <c r="C67" s="52">
        <v>5</v>
      </c>
      <c r="D67" s="53">
        <v>0</v>
      </c>
      <c r="E67" s="53"/>
      <c r="F67" s="52">
        <v>0</v>
      </c>
      <c r="G67" s="53">
        <v>0</v>
      </c>
      <c r="H67" s="61">
        <f>+C67+D67+F67+G67</f>
        <v>5</v>
      </c>
      <c r="I67" s="22"/>
      <c r="J67" s="37">
        <v>6</v>
      </c>
    </row>
    <row r="68" spans="1:10" ht="13.5" thickBot="1" x14ac:dyDescent="0.25">
      <c r="A68" s="24" t="s">
        <v>36</v>
      </c>
      <c r="B68" s="24"/>
      <c r="C68" s="54">
        <f>SUM(C66:C67)</f>
        <v>24</v>
      </c>
      <c r="D68" s="32">
        <f t="shared" ref="D68:G68" si="4">SUM(D66:D67)</f>
        <v>0</v>
      </c>
      <c r="E68" s="32"/>
      <c r="F68" s="54">
        <f t="shared" si="4"/>
        <v>0</v>
      </c>
      <c r="G68" s="32">
        <f t="shared" si="4"/>
        <v>0</v>
      </c>
      <c r="H68" s="55">
        <f>+C68+D68+F68+G68</f>
        <v>24</v>
      </c>
      <c r="I68" s="25"/>
      <c r="J68" s="40">
        <f>SUM(J66:J67)</f>
        <v>26</v>
      </c>
    </row>
    <row r="69" spans="1:10" x14ac:dyDescent="0.2">
      <c r="A69" s="18" t="s">
        <v>24</v>
      </c>
      <c r="B69" s="19"/>
      <c r="C69" s="56"/>
      <c r="D69" s="57"/>
      <c r="E69" s="57"/>
      <c r="F69" s="58"/>
      <c r="G69" s="59"/>
      <c r="H69" s="60"/>
      <c r="I69" s="20"/>
      <c r="J69" s="36"/>
    </row>
    <row r="70" spans="1:10" x14ac:dyDescent="0.2">
      <c r="A70" s="21" t="s">
        <v>38</v>
      </c>
      <c r="B70" s="21"/>
      <c r="C70" s="52">
        <v>0</v>
      </c>
      <c r="D70" s="53">
        <v>0</v>
      </c>
      <c r="E70" s="53"/>
      <c r="F70" s="52">
        <v>0</v>
      </c>
      <c r="G70" s="53">
        <v>276</v>
      </c>
      <c r="H70" s="61">
        <f>+C70+G70+F70+D70</f>
        <v>276</v>
      </c>
      <c r="I70" s="22"/>
      <c r="J70" s="37">
        <v>320</v>
      </c>
    </row>
    <row r="71" spans="1:10" ht="13.5" thickBot="1" x14ac:dyDescent="0.25">
      <c r="A71" s="24" t="s">
        <v>36</v>
      </c>
      <c r="B71" s="24"/>
      <c r="C71" s="54">
        <f>SUM(C70)</f>
        <v>0</v>
      </c>
      <c r="D71" s="32">
        <f>SUM(D70)</f>
        <v>0</v>
      </c>
      <c r="E71" s="32"/>
      <c r="F71" s="54">
        <f>SUM(F70:F70)</f>
        <v>0</v>
      </c>
      <c r="G71" s="32">
        <f>SUM(G70:G70)</f>
        <v>276</v>
      </c>
      <c r="H71" s="55">
        <f>SUM(H70:H70)</f>
        <v>276</v>
      </c>
      <c r="I71" s="25"/>
      <c r="J71" s="40">
        <f>SUM(J70:J70)</f>
        <v>320</v>
      </c>
    </row>
    <row r="72" spans="1:10" x14ac:dyDescent="0.2">
      <c r="A72" s="18" t="s">
        <v>25</v>
      </c>
      <c r="B72" s="19"/>
      <c r="C72" s="56"/>
      <c r="D72" s="57"/>
      <c r="E72" s="57"/>
      <c r="F72" s="58"/>
      <c r="G72" s="59"/>
      <c r="H72" s="60"/>
      <c r="I72" s="20"/>
      <c r="J72" s="36"/>
    </row>
    <row r="73" spans="1:10" x14ac:dyDescent="0.2">
      <c r="A73" s="21" t="s">
        <v>18</v>
      </c>
      <c r="B73" s="21"/>
      <c r="C73" s="52">
        <v>18</v>
      </c>
      <c r="D73" s="53">
        <v>0</v>
      </c>
      <c r="E73" s="53"/>
      <c r="F73" s="52">
        <v>0</v>
      </c>
      <c r="G73" s="53">
        <v>0</v>
      </c>
      <c r="H73" s="61">
        <f>+C73+D73+F73+G73</f>
        <v>18</v>
      </c>
      <c r="I73" s="22"/>
      <c r="J73" s="37">
        <v>18</v>
      </c>
    </row>
    <row r="74" spans="1:10" x14ac:dyDescent="0.2">
      <c r="A74" s="21" t="s">
        <v>43</v>
      </c>
      <c r="B74" s="21"/>
      <c r="C74" s="52">
        <v>0</v>
      </c>
      <c r="D74" s="53">
        <v>100</v>
      </c>
      <c r="E74" s="53"/>
      <c r="F74" s="52">
        <v>0</v>
      </c>
      <c r="G74" s="53">
        <v>0</v>
      </c>
      <c r="H74" s="61">
        <f>+C74+D74+F74+G74</f>
        <v>100</v>
      </c>
      <c r="I74" s="22"/>
      <c r="J74" s="37">
        <v>0</v>
      </c>
    </row>
    <row r="75" spans="1:10" ht="13.5" thickBot="1" x14ac:dyDescent="0.25">
      <c r="A75" s="24" t="s">
        <v>36</v>
      </c>
      <c r="B75" s="24"/>
      <c r="C75" s="54">
        <f>SUM(C73:C74)</f>
        <v>18</v>
      </c>
      <c r="D75" s="32">
        <f t="shared" ref="D75:G75" si="5">SUM(D73:D74)</f>
        <v>100</v>
      </c>
      <c r="E75" s="32"/>
      <c r="F75" s="54">
        <f t="shared" si="5"/>
        <v>0</v>
      </c>
      <c r="G75" s="32">
        <f t="shared" si="5"/>
        <v>0</v>
      </c>
      <c r="H75" s="55">
        <f>+C75+D75+F75+G75</f>
        <v>118</v>
      </c>
      <c r="I75" s="25"/>
      <c r="J75" s="40">
        <f>SUM(J73:J74)</f>
        <v>18</v>
      </c>
    </row>
    <row r="76" spans="1:10" x14ac:dyDescent="0.2">
      <c r="A76" s="18" t="s">
        <v>26</v>
      </c>
      <c r="B76" s="19"/>
      <c r="C76" s="56"/>
      <c r="D76" s="57"/>
      <c r="E76" s="57"/>
      <c r="F76" s="58"/>
      <c r="G76" s="59"/>
      <c r="H76" s="60"/>
      <c r="I76" s="20"/>
      <c r="J76" s="36"/>
    </row>
    <row r="77" spans="1:10" x14ac:dyDescent="0.2">
      <c r="A77" s="21" t="s">
        <v>27</v>
      </c>
      <c r="B77" s="21"/>
      <c r="C77" s="52">
        <v>293</v>
      </c>
      <c r="D77" s="53">
        <v>0</v>
      </c>
      <c r="E77" s="53"/>
      <c r="F77" s="52">
        <v>93</v>
      </c>
      <c r="G77" s="53">
        <v>0</v>
      </c>
      <c r="H77" s="61">
        <f>+C77+D77+F77+G77</f>
        <v>386</v>
      </c>
      <c r="I77" s="22"/>
      <c r="J77" s="37">
        <v>386</v>
      </c>
    </row>
    <row r="78" spans="1:10" x14ac:dyDescent="0.2">
      <c r="A78" s="21" t="s">
        <v>18</v>
      </c>
      <c r="B78" s="21"/>
      <c r="C78" s="52">
        <v>511</v>
      </c>
      <c r="D78" s="53">
        <v>0</v>
      </c>
      <c r="E78" s="53"/>
      <c r="F78" s="52">
        <v>0</v>
      </c>
      <c r="G78" s="53">
        <v>0</v>
      </c>
      <c r="H78" s="61">
        <f>+C78+D78+F78+G78</f>
        <v>511</v>
      </c>
      <c r="I78" s="22"/>
      <c r="J78" s="37">
        <v>556</v>
      </c>
    </row>
    <row r="79" spans="1:10" x14ac:dyDescent="0.2">
      <c r="A79" s="21" t="s">
        <v>41</v>
      </c>
      <c r="B79" s="21"/>
      <c r="C79" s="52">
        <v>91</v>
      </c>
      <c r="D79" s="53">
        <v>0</v>
      </c>
      <c r="E79" s="53"/>
      <c r="F79" s="52">
        <v>0</v>
      </c>
      <c r="G79" s="53">
        <v>0</v>
      </c>
      <c r="H79" s="61">
        <f>+C79+D79+F79+G79</f>
        <v>91</v>
      </c>
      <c r="I79" s="22"/>
      <c r="J79" s="37">
        <v>91</v>
      </c>
    </row>
    <row r="80" spans="1:10" ht="13.5" thickBot="1" x14ac:dyDescent="0.25">
      <c r="A80" s="24" t="s">
        <v>36</v>
      </c>
      <c r="B80" s="24"/>
      <c r="C80" s="54">
        <f>SUM(C77:C79)</f>
        <v>895</v>
      </c>
      <c r="D80" s="32">
        <f>SUM(D77:D79)</f>
        <v>0</v>
      </c>
      <c r="E80" s="32"/>
      <c r="F80" s="54">
        <f>SUM(F77:F79)</f>
        <v>93</v>
      </c>
      <c r="G80" s="32">
        <f>SUM(G77:G79)</f>
        <v>0</v>
      </c>
      <c r="H80" s="55">
        <f>+C80+D80+F80+G80</f>
        <v>988</v>
      </c>
      <c r="I80" s="25"/>
      <c r="J80" s="40">
        <f>SUM(J77:J79)</f>
        <v>1033</v>
      </c>
    </row>
    <row r="81" spans="1:10" x14ac:dyDescent="0.2">
      <c r="A81" s="18" t="s">
        <v>28</v>
      </c>
      <c r="B81" s="19"/>
      <c r="C81" s="56"/>
      <c r="D81" s="57"/>
      <c r="E81" s="57"/>
      <c r="F81" s="58"/>
      <c r="G81" s="59"/>
      <c r="H81" s="60"/>
      <c r="I81" s="20"/>
      <c r="J81" s="36"/>
    </row>
    <row r="82" spans="1:10" x14ac:dyDescent="0.2">
      <c r="A82" s="21" t="s">
        <v>29</v>
      </c>
      <c r="B82" s="21"/>
      <c r="C82" s="52">
        <v>30</v>
      </c>
      <c r="D82" s="53">
        <v>0</v>
      </c>
      <c r="E82" s="53"/>
      <c r="F82" s="52">
        <v>0</v>
      </c>
      <c r="G82" s="53">
        <v>0</v>
      </c>
      <c r="H82" s="61">
        <f>+C82+D82+F82+G82</f>
        <v>30</v>
      </c>
      <c r="I82" s="22"/>
      <c r="J82" s="37">
        <v>32</v>
      </c>
    </row>
    <row r="83" spans="1:10" ht="13.5" thickBot="1" x14ac:dyDescent="0.25">
      <c r="A83" s="24" t="s">
        <v>36</v>
      </c>
      <c r="B83" s="24"/>
      <c r="C83" s="54">
        <f>SUM(C82)</f>
        <v>30</v>
      </c>
      <c r="D83" s="32">
        <f>SUM(D82)</f>
        <v>0</v>
      </c>
      <c r="E83" s="32"/>
      <c r="F83" s="54">
        <f t="shared" ref="F83:G83" si="6">SUM(F82)</f>
        <v>0</v>
      </c>
      <c r="G83" s="32">
        <f t="shared" si="6"/>
        <v>0</v>
      </c>
      <c r="H83" s="55">
        <f>SUM(H82)</f>
        <v>30</v>
      </c>
      <c r="I83" s="25"/>
      <c r="J83" s="40">
        <f>SUM(J82)</f>
        <v>32</v>
      </c>
    </row>
    <row r="84" spans="1:10" ht="13.5" thickBot="1" x14ac:dyDescent="0.25">
      <c r="A84" s="24" t="s">
        <v>37</v>
      </c>
      <c r="B84" s="24"/>
      <c r="C84" s="54">
        <f>+C80+C75+C71+C68+C64+C61+C49+C45+C37+C42+C32+C26+C23+C20+C83</f>
        <v>50010</v>
      </c>
      <c r="D84" s="32">
        <f>+D80+D75+D71+D68+D64+D61+D49+D45+D37+D42+D32+D26+D23+D20+D83</f>
        <v>7274</v>
      </c>
      <c r="E84" s="32"/>
      <c r="F84" s="54">
        <f>+F80+F75+F71+F68+F64+F61+F49+F45+F37+F42+F32+F26+F23+F20+F83</f>
        <v>1615</v>
      </c>
      <c r="G84" s="32">
        <f>+G80+G75+G71+G68+G64+G61+G49+G45+G37+G42+G32+G26+G23+G20+G83</f>
        <v>276</v>
      </c>
      <c r="H84" s="55">
        <f>+H80+H75+H71+H68+H64+H61+H49+H45+H37+H42+H32+H26+H23+H20+H83</f>
        <v>59175.05</v>
      </c>
      <c r="I84" s="25"/>
      <c r="J84" s="40">
        <f>+J80+J75+J71+J68+J64+J61+J49+J45+J37+J42+J32+J26+J23+J20+J83</f>
        <v>58201.365000000005</v>
      </c>
    </row>
    <row r="85" spans="1:10" x14ac:dyDescent="0.2">
      <c r="A85" s="18" t="s">
        <v>21</v>
      </c>
      <c r="B85" s="47"/>
      <c r="C85" s="56"/>
      <c r="D85" s="57"/>
      <c r="E85" s="57"/>
      <c r="F85" s="58"/>
      <c r="G85" s="59"/>
      <c r="H85" s="60"/>
      <c r="I85" s="20"/>
      <c r="J85" s="36"/>
    </row>
    <row r="86" spans="1:10" x14ac:dyDescent="0.2">
      <c r="A86" s="21" t="s">
        <v>6</v>
      </c>
      <c r="B86" s="47"/>
      <c r="C86" s="52">
        <v>0</v>
      </c>
      <c r="D86" s="53">
        <v>2</v>
      </c>
      <c r="E86" s="53"/>
      <c r="F86" s="52">
        <v>0</v>
      </c>
      <c r="G86" s="53">
        <v>0</v>
      </c>
      <c r="H86" s="61">
        <v>2</v>
      </c>
      <c r="I86" s="22"/>
      <c r="J86" s="37">
        <v>0</v>
      </c>
    </row>
    <row r="87" spans="1:10" ht="21.75" thickBot="1" x14ac:dyDescent="0.25">
      <c r="A87" s="73" t="s">
        <v>47</v>
      </c>
      <c r="B87" s="47"/>
      <c r="C87" s="54">
        <f>SUM(C86)</f>
        <v>0</v>
      </c>
      <c r="D87" s="32">
        <f>SUM(D86)</f>
        <v>2</v>
      </c>
      <c r="E87" s="32"/>
      <c r="F87" s="54">
        <f>SUM(F86)</f>
        <v>0</v>
      </c>
      <c r="G87" s="32">
        <f>SUM(G86)</f>
        <v>0</v>
      </c>
      <c r="H87" s="55">
        <f>SUM(H86)</f>
        <v>2</v>
      </c>
      <c r="I87" s="25">
        <f>SUM(I86)</f>
        <v>0</v>
      </c>
      <c r="J87" s="40">
        <f>SUM(J86)</f>
        <v>0</v>
      </c>
    </row>
    <row r="88" spans="1:10" ht="21.75" thickBot="1" x14ac:dyDescent="0.25">
      <c r="A88" s="74" t="s">
        <v>46</v>
      </c>
      <c r="B88" s="47"/>
      <c r="C88" s="54">
        <f>+C84+C87</f>
        <v>50010</v>
      </c>
      <c r="D88" s="32">
        <f>+D84+D87</f>
        <v>7276</v>
      </c>
      <c r="E88" s="32" t="e">
        <f>+#REF!+E84+E79+E76+E73+E69+E66+E56+E53+E45+E50+E41+E36+E33+E30+E87</f>
        <v>#REF!</v>
      </c>
      <c r="F88" s="54">
        <f>+F84+F87</f>
        <v>1615</v>
      </c>
      <c r="G88" s="32">
        <f>+G84+G87</f>
        <v>276</v>
      </c>
      <c r="H88" s="55">
        <f>+H84+H87</f>
        <v>59177.05</v>
      </c>
      <c r="I88" s="25">
        <f>+I84+I87</f>
        <v>0</v>
      </c>
      <c r="J88" s="40">
        <f>+J84+J87</f>
        <v>58201.365000000005</v>
      </c>
    </row>
    <row r="89" spans="1:10" x14ac:dyDescent="0.2">
      <c r="A89" s="6"/>
      <c r="B89" s="6"/>
      <c r="C89" s="8"/>
      <c r="D89" s="8"/>
      <c r="E89" s="8"/>
      <c r="F89" s="8"/>
      <c r="G89" s="8"/>
      <c r="H89" s="8"/>
      <c r="I89" s="8"/>
      <c r="J89" s="44"/>
    </row>
    <row r="90" spans="1:10" s="46" customFormat="1" ht="39.75" customHeight="1" x14ac:dyDescent="0.2">
      <c r="A90" s="82" t="s">
        <v>44</v>
      </c>
      <c r="B90" s="82"/>
      <c r="C90" s="82"/>
      <c r="D90" s="82"/>
      <c r="E90" s="82"/>
      <c r="F90" s="82"/>
      <c r="G90" s="82"/>
      <c r="H90" s="82"/>
      <c r="I90" s="82"/>
      <c r="J90" s="82"/>
    </row>
    <row r="91" spans="1:10" s="46" customFormat="1" ht="39.75" customHeight="1" x14ac:dyDescent="0.2">
      <c r="A91" s="70"/>
      <c r="B91" s="70"/>
      <c r="C91" s="70"/>
      <c r="D91" s="70"/>
      <c r="E91" s="70"/>
      <c r="F91" s="70"/>
      <c r="G91" s="70"/>
      <c r="H91" s="70"/>
      <c r="I91" s="70"/>
      <c r="J91" s="70"/>
    </row>
  </sheetData>
  <mergeCells count="21">
    <mergeCell ref="A90:J90"/>
    <mergeCell ref="J4:J5"/>
    <mergeCell ref="J54:J55"/>
    <mergeCell ref="C53:D53"/>
    <mergeCell ref="I54:I55"/>
    <mergeCell ref="F54:F55"/>
    <mergeCell ref="A4:A5"/>
    <mergeCell ref="I4:I5"/>
    <mergeCell ref="C52:H52"/>
    <mergeCell ref="D54:D55"/>
    <mergeCell ref="C54:C55"/>
    <mergeCell ref="A54:A55"/>
    <mergeCell ref="F53:G53"/>
    <mergeCell ref="G54:G55"/>
    <mergeCell ref="C2:H2"/>
    <mergeCell ref="C3:D3"/>
    <mergeCell ref="F3:G3"/>
    <mergeCell ref="D4:D5"/>
    <mergeCell ref="C4:C5"/>
    <mergeCell ref="F4:F5"/>
    <mergeCell ref="G4:G5"/>
  </mergeCells>
  <phoneticPr fontId="18" type="noConversion"/>
  <pageMargins left="0.78740157480314965" right="0.78740157480314965" top="0.59055118110236227" bottom="0.59055118110236227" header="0.51181102362204722" footer="0.51181102362204722"/>
  <pageSetup paperSize="9" scale="66" fitToHeight="2" orientation="portrait" copies="2"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expo publiques 1</vt:lpstr>
      <vt:lpstr>'expo publiques 1'!Impression_des_titres</vt:lpstr>
    </vt:vector>
  </TitlesOfParts>
  <Company>DEXIA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FL0075159</dc:creator>
  <cp:lastModifiedBy>GOUY CG Celine (SFIL)</cp:lastModifiedBy>
  <cp:lastPrinted>2016-04-21T17:14:16Z</cp:lastPrinted>
  <dcterms:created xsi:type="dcterms:W3CDTF">2011-11-18T11:26:17Z</dcterms:created>
  <dcterms:modified xsi:type="dcterms:W3CDTF">2017-09-06T07:59:42Z</dcterms:modified>
</cp:coreProperties>
</file>