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12720" yWindow="-120" windowWidth="16005" windowHeight="9240"/>
  </bookViews>
  <sheets>
    <sheet name="Overview" sheetId="1" r:id="rId1"/>
    <sheet name="Residential" sheetId="2" r:id="rId2"/>
    <sheet name="Public sector" sheetId="5" r:id="rId3"/>
    <sheet name="Covered bonds" sheetId="3" r:id="rId4"/>
    <sheet name="Explanations " sheetId="7" r:id="rId5"/>
  </sheets>
  <definedNames>
    <definedName name="_xlnm.Print_Area" localSheetId="3">'Covered bonds'!$A$1:$I$49</definedName>
    <definedName name="_xlnm.Print_Area" localSheetId="4">'Explanations '!$A$1:$E$138</definedName>
    <definedName name="_xlnm.Print_Area" localSheetId="0">Overview!$A$1:$J$194</definedName>
    <definedName name="_xlnm.Print_Area" localSheetId="2">'Public sector'!$A$1:$N$180</definedName>
    <definedName name="_xlnm.Print_Area" localSheetId="1">Residential!$A$1:$F$180</definedName>
  </definedNames>
  <calcPr calcId="145621" calcMode="manual" calcCompleted="0" calcOnSave="0"/>
</workbook>
</file>

<file path=xl/calcChain.xml><?xml version="1.0" encoding="utf-8"?>
<calcChain xmlns="http://schemas.openxmlformats.org/spreadsheetml/2006/main">
  <c r="D28" i="3" l="1"/>
  <c r="D159" i="5" l="1"/>
  <c r="E159" i="5"/>
  <c r="C159" i="5"/>
  <c r="G58" i="5"/>
  <c r="G57" i="5"/>
  <c r="G47" i="5"/>
  <c r="G45" i="5"/>
  <c r="N38" i="5"/>
  <c r="N29" i="5"/>
  <c r="N35" i="5"/>
  <c r="I39" i="5"/>
  <c r="N31" i="5"/>
  <c r="F39" i="5"/>
  <c r="E39" i="5"/>
  <c r="D39" i="5"/>
  <c r="D194" i="1"/>
  <c r="C194" i="1"/>
  <c r="E53" i="1"/>
  <c r="H144" i="1"/>
  <c r="D144" i="1"/>
  <c r="H129" i="1"/>
  <c r="G137" i="1"/>
  <c r="E117" i="1"/>
  <c r="E80" i="1"/>
  <c r="N27" i="5"/>
  <c r="N36" i="5"/>
  <c r="J144" i="1"/>
  <c r="E144" i="1"/>
  <c r="F144" i="1"/>
  <c r="G144" i="1"/>
  <c r="I144" i="1"/>
  <c r="F15" i="3"/>
  <c r="F23" i="3"/>
  <c r="F28" i="3"/>
  <c r="F36" i="3"/>
  <c r="F38" i="3" s="1"/>
  <c r="F44" i="3" s="1"/>
  <c r="F46" i="3" s="1"/>
  <c r="F49" i="3" s="1"/>
  <c r="G46" i="5"/>
  <c r="G50" i="5"/>
  <c r="G52" i="5"/>
  <c r="G54" i="5"/>
  <c r="G56" i="5"/>
  <c r="E129" i="1"/>
  <c r="I129" i="1"/>
  <c r="D33" i="3"/>
  <c r="D181" i="1"/>
  <c r="F53" i="1" s="1"/>
  <c r="E137" i="1"/>
  <c r="E140" i="1"/>
  <c r="E141" i="1"/>
  <c r="F140" i="1"/>
  <c r="G140" i="1"/>
  <c r="G141" i="1" s="1"/>
  <c r="H140" i="1"/>
  <c r="I137" i="1"/>
  <c r="I140" i="1"/>
  <c r="I141" i="1"/>
  <c r="J140" i="1"/>
  <c r="D140" i="1"/>
  <c r="E116" i="1"/>
  <c r="D191" i="1" s="1"/>
  <c r="N26" i="5" l="1"/>
  <c r="G49" i="5"/>
  <c r="G51" i="5"/>
  <c r="D36" i="3"/>
  <c r="D23" i="3"/>
  <c r="D49" i="3"/>
  <c r="D38" i="3"/>
  <c r="G55" i="5"/>
  <c r="M39" i="5"/>
  <c r="N33" i="5"/>
  <c r="N25" i="5"/>
  <c r="K39" i="5"/>
  <c r="G48" i="5"/>
  <c r="G53" i="5"/>
  <c r="E59" i="5"/>
  <c r="N28" i="5"/>
  <c r="N37" i="5"/>
  <c r="N34" i="5"/>
  <c r="N30" i="5"/>
  <c r="L39" i="5"/>
  <c r="F129" i="1"/>
  <c r="F137" i="1"/>
  <c r="D113" i="1"/>
  <c r="E113" i="1" s="1"/>
  <c r="J137" i="1"/>
  <c r="J141" i="1" s="1"/>
  <c r="J129" i="1"/>
  <c r="F141" i="1"/>
  <c r="J39" i="5"/>
  <c r="G129" i="1"/>
  <c r="N32" i="5"/>
  <c r="H39" i="5"/>
  <c r="D59" i="5"/>
  <c r="H137" i="1"/>
  <c r="H141" i="1" s="1"/>
  <c r="D15" i="3" l="1"/>
  <c r="D44" i="3"/>
  <c r="G59" i="5"/>
  <c r="E106" i="5"/>
  <c r="D137" i="1"/>
  <c r="D141" i="1" s="1"/>
  <c r="D129" i="1"/>
  <c r="N39" i="5"/>
  <c r="E81" i="1" l="1"/>
  <c r="E55" i="1"/>
  <c r="D182" i="1" s="1"/>
  <c r="E107" i="5"/>
  <c r="D185" i="1" l="1"/>
  <c r="E83" i="1"/>
  <c r="F89" i="5"/>
  <c r="F93" i="5"/>
  <c r="F97" i="5"/>
  <c r="F75" i="5"/>
  <c r="F87" i="5"/>
  <c r="F99" i="5"/>
  <c r="F66" i="5"/>
  <c r="F70" i="5"/>
  <c r="F74" i="5"/>
  <c r="F78" i="5"/>
  <c r="F82" i="5"/>
  <c r="F86" i="5"/>
  <c r="F98" i="5"/>
  <c r="F102" i="5"/>
  <c r="F71" i="5"/>
  <c r="F83" i="5"/>
  <c r="F95" i="5"/>
  <c r="F107" i="5"/>
  <c r="F68" i="5"/>
  <c r="F72" i="5"/>
  <c r="F76" i="5"/>
  <c r="F80" i="5"/>
  <c r="F84" i="5"/>
  <c r="F88" i="5"/>
  <c r="F92" i="5"/>
  <c r="F96" i="5"/>
  <c r="F100" i="5"/>
  <c r="F104" i="5"/>
  <c r="F64" i="5"/>
  <c r="F67" i="5"/>
  <c r="F79" i="5"/>
  <c r="F91" i="5"/>
  <c r="F103" i="5"/>
  <c r="F105" i="5"/>
  <c r="F85" i="5"/>
  <c r="F69" i="5"/>
  <c r="F65" i="5"/>
  <c r="F90" i="5"/>
  <c r="F101" i="5"/>
  <c r="F81" i="5"/>
  <c r="F77" i="5"/>
  <c r="F94" i="5"/>
  <c r="F73" i="5"/>
  <c r="F106" i="5"/>
  <c r="C13" i="5"/>
  <c r="E63" i="1" l="1"/>
  <c r="E84" i="1"/>
</calcChain>
</file>

<file path=xl/sharedStrings.xml><?xml version="1.0" encoding="utf-8"?>
<sst xmlns="http://schemas.openxmlformats.org/spreadsheetml/2006/main" count="796" uniqueCount="514">
  <si>
    <t>Cover pool</t>
  </si>
  <si>
    <t>Name</t>
  </si>
  <si>
    <t>Covered bonds rating</t>
  </si>
  <si>
    <t>Country in which the issuer is based</t>
  </si>
  <si>
    <t>Financial information (link)</t>
  </si>
  <si>
    <t>Public sector exposures</t>
  </si>
  <si>
    <t>Total</t>
  </si>
  <si>
    <t>Covered bonds and cover pool</t>
  </si>
  <si>
    <t>Name of the covered bond issuer</t>
  </si>
  <si>
    <t>Information on the legal framework (link)</t>
  </si>
  <si>
    <t>Contractual</t>
  </si>
  <si>
    <t>Current</t>
  </si>
  <si>
    <t>Residential assets</t>
  </si>
  <si>
    <t>Commercial assets</t>
  </si>
  <si>
    <t>Outstanding</t>
  </si>
  <si>
    <t>TOTAL</t>
  </si>
  <si>
    <t>LIABILITIES</t>
  </si>
  <si>
    <t>Equity</t>
  </si>
  <si>
    <t>Other non privileged liabilities</t>
  </si>
  <si>
    <t>Covered bonds</t>
  </si>
  <si>
    <t>Other privileged liabilities</t>
  </si>
  <si>
    <t>COVERED BOND ISSUER OVERVIEW</t>
  </si>
  <si>
    <t>Moody's</t>
  </si>
  <si>
    <t>S&amp;P</t>
  </si>
  <si>
    <t>Fitch</t>
  </si>
  <si>
    <t>LTV buckets</t>
  </si>
  <si>
    <t>0 - 40</t>
  </si>
  <si>
    <t>40 - 50</t>
  </si>
  <si>
    <t>50 - 60</t>
  </si>
  <si>
    <t>60 - 70</t>
  </si>
  <si>
    <t>70 - 80</t>
  </si>
  <si>
    <t>80 - 85</t>
  </si>
  <si>
    <t>85 - 90</t>
  </si>
  <si>
    <t>90 - 95</t>
  </si>
  <si>
    <t>95 - 100</t>
  </si>
  <si>
    <t>100 - 105</t>
  </si>
  <si>
    <t>105 - 110</t>
  </si>
  <si>
    <t>110 - 115</t>
  </si>
  <si>
    <t>115+</t>
  </si>
  <si>
    <t>Residential</t>
  </si>
  <si>
    <t>Commercial</t>
  </si>
  <si>
    <t>Category</t>
  </si>
  <si>
    <t>Crédit Logement</t>
  </si>
  <si>
    <t>EU</t>
  </si>
  <si>
    <t>France</t>
  </si>
  <si>
    <t>Public sector</t>
  </si>
  <si>
    <t>WAL</t>
  </si>
  <si>
    <t>0 - 1 Y</t>
  </si>
  <si>
    <t>1 - 2 Y</t>
  </si>
  <si>
    <t>2 - 3 Y</t>
  </si>
  <si>
    <t>4 - 5 Y</t>
  </si>
  <si>
    <t>5 - 10 Y</t>
  </si>
  <si>
    <t>10+ Y</t>
  </si>
  <si>
    <t>Expected maturity structure of cover pool and covered bonds</t>
  </si>
  <si>
    <t>Group consolidated financial information (link)</t>
  </si>
  <si>
    <t>Months</t>
  </si>
  <si>
    <t>&lt; 12</t>
  </si>
  <si>
    <t>12 - 24</t>
  </si>
  <si>
    <t>24 - 36</t>
  </si>
  <si>
    <t>36 - 60</t>
  </si>
  <si>
    <t>&gt; 60</t>
  </si>
  <si>
    <t>Second home</t>
  </si>
  <si>
    <t>Buy-to-let</t>
  </si>
  <si>
    <t>Amortising</t>
  </si>
  <si>
    <t>Bullet</t>
  </si>
  <si>
    <t>Partial bullet</t>
  </si>
  <si>
    <t>Legal ("coverage ratio")</t>
  </si>
  <si>
    <t>Number of loans</t>
  </si>
  <si>
    <t>FRENCH COVERED BOND ISSUERS STANDARDISED INVESTOR REPORT</t>
  </si>
  <si>
    <t>ISIN</t>
  </si>
  <si>
    <t>% subordination</t>
  </si>
  <si>
    <t>% credit enhancement</t>
  </si>
  <si>
    <t>% reserve fund</t>
  </si>
  <si>
    <t>Rating</t>
  </si>
  <si>
    <t>etc…</t>
  </si>
  <si>
    <t>Internal</t>
  </si>
  <si>
    <t>External</t>
  </si>
  <si>
    <t>Originator(s)</t>
  </si>
  <si>
    <t>Outlook</t>
  </si>
  <si>
    <t>Group</t>
  </si>
  <si>
    <t>Interest rate risk</t>
  </si>
  <si>
    <t>Currency risk</t>
  </si>
  <si>
    <t>Zone</t>
  </si>
  <si>
    <t>Country</t>
  </si>
  <si>
    <t>Interest rate and currency risks</t>
  </si>
  <si>
    <t>COVERED BONDS</t>
  </si>
  <si>
    <t>Outstanding covered bonds</t>
  </si>
  <si>
    <t>Sum</t>
  </si>
  <si>
    <t>Public placement</t>
  </si>
  <si>
    <t>Private placement</t>
  </si>
  <si>
    <t>Denominated in €</t>
  </si>
  <si>
    <t>Denominated in USD</t>
  </si>
  <si>
    <t>Denominated in CHF</t>
  </si>
  <si>
    <t>Denominated in JPY</t>
  </si>
  <si>
    <t>Issuance</t>
  </si>
  <si>
    <t>Fixed coupon</t>
  </si>
  <si>
    <t>Floating coupon</t>
  </si>
  <si>
    <t>Other</t>
  </si>
  <si>
    <t>ECB eligible internal ABS</t>
  </si>
  <si>
    <t>ECB eligible public exposures</t>
  </si>
  <si>
    <t>Substitute assets</t>
  </si>
  <si>
    <t>RESIDENTIAL COVER POOL DATA</t>
  </si>
  <si>
    <t>Total privileged liabilities</t>
  </si>
  <si>
    <t>as of</t>
  </si>
  <si>
    <t>%</t>
  </si>
  <si>
    <t>Unindexed current LTV</t>
  </si>
  <si>
    <t>WA unindexed current LTVs (%)</t>
  </si>
  <si>
    <t>Indexed current LTV</t>
  </si>
  <si>
    <t>WA indexed current LTVs (%)</t>
  </si>
  <si>
    <t>RMBS 1</t>
  </si>
  <si>
    <t>RMBS 2</t>
  </si>
  <si>
    <t>No data</t>
  </si>
  <si>
    <t>Principal amortisation</t>
  </si>
  <si>
    <t>PUBLIC SECTOR COVER POOL DATA</t>
  </si>
  <si>
    <t>Mortgages and guarantees</t>
  </si>
  <si>
    <t>Civil servants</t>
  </si>
  <si>
    <t>Self employed</t>
  </si>
  <si>
    <t>Employees</t>
  </si>
  <si>
    <t>Arrears</t>
  </si>
  <si>
    <t>Rhones Alpes</t>
  </si>
  <si>
    <t>Nord-Pas-de-Calais</t>
  </si>
  <si>
    <t>Aquitaine</t>
  </si>
  <si>
    <t>Languedoc Roussillon</t>
  </si>
  <si>
    <t>Pays de Loire</t>
  </si>
  <si>
    <t>Bretagne</t>
  </si>
  <si>
    <t>Poitou - Charentes</t>
  </si>
  <si>
    <t>Haute Normandie</t>
  </si>
  <si>
    <t>Centre</t>
  </si>
  <si>
    <t>Lorraine</t>
  </si>
  <si>
    <t>Picardie</t>
  </si>
  <si>
    <t>Bourgogne</t>
  </si>
  <si>
    <t>Auvergne</t>
  </si>
  <si>
    <t>Basse Normandie</t>
  </si>
  <si>
    <t>Alsace</t>
  </si>
  <si>
    <t>Franche-Comté</t>
  </si>
  <si>
    <t>Limousin</t>
  </si>
  <si>
    <t>Corse</t>
  </si>
  <si>
    <t>Region</t>
  </si>
  <si>
    <t>Ile-de-France (Paris included)</t>
  </si>
  <si>
    <t>Provence-Alpes-Côte d'Azur</t>
  </si>
  <si>
    <t>Midi Pyrenées</t>
  </si>
  <si>
    <t>DOM - TOM</t>
  </si>
  <si>
    <t>Interest rate type</t>
  </si>
  <si>
    <t>Fixed for life</t>
  </si>
  <si>
    <t>Capped for life</t>
  </si>
  <si>
    <t>Floating</t>
  </si>
  <si>
    <t>Mixed</t>
  </si>
  <si>
    <t>1st lien mortgage without state guaranty</t>
  </si>
  <si>
    <t>Total 1st lien mortgages</t>
  </si>
  <si>
    <t>Year of last issuance</t>
  </si>
  <si>
    <t>UCITS compliant (Y / N) ?</t>
  </si>
  <si>
    <t>CRD compliant (Y / N) ?</t>
  </si>
  <si>
    <t>Expected</t>
  </si>
  <si>
    <t>0-1 months</t>
  </si>
  <si>
    <t>1-2 months</t>
  </si>
  <si>
    <t>2-3 months</t>
  </si>
  <si>
    <t>Arrears and defaulted loans outstanding</t>
  </si>
  <si>
    <t>5 largest exposures (%)</t>
  </si>
  <si>
    <t>10 largest exposures (%)</t>
  </si>
  <si>
    <t>Other non-working</t>
  </si>
  <si>
    <t>1.1</t>
  </si>
  <si>
    <t>1.2</t>
  </si>
  <si>
    <t>1.3</t>
  </si>
  <si>
    <t>2.1</t>
  </si>
  <si>
    <t>2.2</t>
  </si>
  <si>
    <t>2.3</t>
  </si>
  <si>
    <t>2.4</t>
  </si>
  <si>
    <t>2.5</t>
  </si>
  <si>
    <t>3.1</t>
  </si>
  <si>
    <t>3.2</t>
  </si>
  <si>
    <t>3.3</t>
  </si>
  <si>
    <t>3.4</t>
  </si>
  <si>
    <t>3.5</t>
  </si>
  <si>
    <t>3.6</t>
  </si>
  <si>
    <t>4.1</t>
  </si>
  <si>
    <t>4.2</t>
  </si>
  <si>
    <t>4.3</t>
  </si>
  <si>
    <t>4.4</t>
  </si>
  <si>
    <t>4.5</t>
  </si>
  <si>
    <t>4.6</t>
  </si>
  <si>
    <t>4.7</t>
  </si>
  <si>
    <t>4.8</t>
  </si>
  <si>
    <t>4.9</t>
  </si>
  <si>
    <t>4.10</t>
  </si>
  <si>
    <t>4.11</t>
  </si>
  <si>
    <t>4.12</t>
  </si>
  <si>
    <t>4.13</t>
  </si>
  <si>
    <t>6.1</t>
  </si>
  <si>
    <t>6.2</t>
  </si>
  <si>
    <t>Expected maturity of covered bonds</t>
  </si>
  <si>
    <t>% of outstanding residential assets</t>
  </si>
  <si>
    <t xml:space="preserve">CB ISSUER </t>
  </si>
  <si>
    <t xml:space="preserve">Reporting date </t>
  </si>
  <si>
    <t>ECB eligible external ABS</t>
  </si>
  <si>
    <t>Overcollateralisation ratios</t>
  </si>
  <si>
    <t>Currency</t>
  </si>
  <si>
    <t>EUR</t>
  </si>
  <si>
    <t>USD</t>
  </si>
  <si>
    <t>JPY</t>
  </si>
  <si>
    <t>Interest rate</t>
  </si>
  <si>
    <t>5.1</t>
  </si>
  <si>
    <t>5.5</t>
  </si>
  <si>
    <t>5.6</t>
  </si>
  <si>
    <t>5.7</t>
  </si>
  <si>
    <t>5.8</t>
  </si>
  <si>
    <t>WAL of covered bonds</t>
  </si>
  <si>
    <t>Total liquid assets</t>
  </si>
  <si>
    <t>Contractual maturity structure of cover pool and covered bonds</t>
  </si>
  <si>
    <t>Contractual maturity of cov. bonds</t>
  </si>
  <si>
    <t>% of total
cover pool</t>
  </si>
  <si>
    <t>of which hard bullet</t>
  </si>
  <si>
    <t>of which soft bullet</t>
  </si>
  <si>
    <t>Date</t>
  </si>
  <si>
    <t>Liabilities of the covered bond issuer</t>
  </si>
  <si>
    <t>ALM OF THE COVERED BOND ISSUER</t>
  </si>
  <si>
    <t>% liquid assets / covered bonds</t>
  </si>
  <si>
    <t>Covered bond issuer</t>
  </si>
  <si>
    <t>within a period of three months following the calculation date. As a consequence, the current</t>
  </si>
  <si>
    <t>The legislation requires that the calculation of the legal coverage ratio be audited semi-annually</t>
  </si>
  <si>
    <t>The assumptions underlying the calculation of the expected WAL and expected maturity breakdown</t>
  </si>
  <si>
    <t>Explain for each table which information is included or not included (e.g. external RMBS assets excluded)</t>
  </si>
  <si>
    <t>GROUP LEVEL  INFORMATION AND SENIOR UNSECURED RATINGS</t>
  </si>
  <si>
    <t>Group parent company</t>
  </si>
  <si>
    <t>Senior unsecured rating (group parent company)</t>
  </si>
  <si>
    <t>1.4</t>
  </si>
  <si>
    <t>Covered bonds ratings</t>
  </si>
  <si>
    <t>of which eligible</t>
  </si>
  <si>
    <t>Total equity and non privileged liabilities</t>
  </si>
  <si>
    <t>WAL of cover pool</t>
  </si>
  <si>
    <t>Expected maturity of cover pool</t>
  </si>
  <si>
    <t>Contractual maturity of cover pool</t>
  </si>
  <si>
    <t>Liquid assets</t>
  </si>
  <si>
    <t>Liquidity support</t>
  </si>
  <si>
    <t>Provide details on the nature of liquidity support.</t>
  </si>
  <si>
    <t>AAA to AA-</t>
  </si>
  <si>
    <t>A+ to A-</t>
  </si>
  <si>
    <t>Below A-</t>
  </si>
  <si>
    <t>Champagne-Ardennes</t>
  </si>
  <si>
    <t>Unindexed LTV is calculated on the basis of the current outstanding amount of the loans and the initial</t>
  </si>
  <si>
    <t>valuation / price of the residential assets.</t>
  </si>
  <si>
    <t>methodology shall be provided.</t>
  </si>
  <si>
    <t>1st lien mortgage with state guaranty</t>
  </si>
  <si>
    <t>Owner occupied</t>
  </si>
  <si>
    <t>Average outstanding balance (€)</t>
  </si>
  <si>
    <t>Residential MBS</t>
  </si>
  <si>
    <t>Number of exposures</t>
  </si>
  <si>
    <t>Public sector ABS</t>
  </si>
  <si>
    <t>Guaranteed loans or mortgage promissory notes :</t>
  </si>
  <si>
    <t xml:space="preserve">If the eligible assets are transfered into the cover pool using guaranteed loans (i.e. collateral directive </t>
  </si>
  <si>
    <t>collateral of the notes or loans should be indicated instead of the amount of the guaranteed loans.</t>
  </si>
  <si>
    <t>If eligible asset backed securities are included in the cover pool, the explanations to the reporting</t>
  </si>
  <si>
    <t>Asset backed securities :</t>
  </si>
  <si>
    <t>outstanding</t>
  </si>
  <si>
    <t>framework) or mortgage promissory notes, the outstanding amount of the eligible assets pledged as</t>
  </si>
  <si>
    <t>should specify whether the information is provided using a look through approach (i.e. underlying assets)</t>
  </si>
  <si>
    <t>or if the outstanding amount of ABS securities held is indicated.</t>
  </si>
  <si>
    <t>ALM</t>
  </si>
  <si>
    <t>Contractual maturities :</t>
  </si>
  <si>
    <t>maturity of the ABS (i.e. contractual maturity is not calculated according to the legal final maturity</t>
  </si>
  <si>
    <t>of the securities).</t>
  </si>
  <si>
    <t>Contractual maturities are calculated assuming a zero prepayment scenario on the cover pool assets.</t>
  </si>
  <si>
    <t>For pass through ABS, this assumption is applied to the underlying assets to determine the contractual</t>
  </si>
  <si>
    <t>Expected maturities :</t>
  </si>
  <si>
    <t>For substitute assets, it should be explained if these assumptions include asset sales or repo.</t>
  </si>
  <si>
    <t>Some information should be provided to explain the prepayment assumptions on assets and liabilities.</t>
  </si>
  <si>
    <t>Details of the information provided shall be given in the case of split ratings.</t>
  </si>
  <si>
    <t>Geographical distribution / regional breakdown</t>
  </si>
  <si>
    <t>4.2, 4.3</t>
  </si>
  <si>
    <t>The geographical breakdown of assets shall take into account the location of the pledged property for</t>
  </si>
  <si>
    <t xml:space="preserve">residential mortgages and the location of the property which is refinanced by the loan in the case of </t>
  </si>
  <si>
    <t xml:space="preserve">Indexed LTV is calculated on the basis of the current outstanding amount of the loans to the appraised </t>
  </si>
  <si>
    <t>values or prices of the residential assets using an indexation methodology. Details of the indexation</t>
  </si>
  <si>
    <t>Residential cover pool data</t>
  </si>
  <si>
    <t>Public sector cover pool data</t>
  </si>
  <si>
    <t>Group level information, senior unsecured ratings and covered bond issuer overview</t>
  </si>
  <si>
    <t>Covered bond issuer ratings</t>
  </si>
  <si>
    <t>The rating agencies' methodologies ususally take the senior unsecured rating of a covered bond issuer's</t>
  </si>
  <si>
    <t>"Of which assets eligible to CB refinancing" :</t>
  </si>
  <si>
    <t>The eligible amounts only take into account assets which fulfill the legal eligibility criteria to the cover pool.</t>
  </si>
  <si>
    <t>internal ABS shall be disclosed using a look through approach in each table.</t>
  </si>
  <si>
    <t>The assets backing guaranteed loans (collateral directive framework), mortgage promissory notes and</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</si>
  <si>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</si>
  <si>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</si>
  <si>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</si>
  <si>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</si>
  <si>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</si>
  <si>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The outstanding amount of eligible assets including replacement assets shall be filled in.</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</si>
  <si>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</si>
  <si>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</si>
  <si>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</si>
  <si>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</si>
  <si>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</si>
  <si>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shall be disclosed for each element of the cover pool including substitute assets.</t>
  </si>
  <si>
    <t>CMS 5Y with an interest rate reset every five years)</t>
  </si>
  <si>
    <t>fixed rate switching to floating).</t>
  </si>
  <si>
    <r>
      <t>"Floating"</t>
    </r>
    <r>
      <rPr>
        <sz val="10"/>
        <rFont val="Arial"/>
        <family val="2"/>
      </rPr>
      <t xml:space="preserve"> includes loans with with interest rate reset periods exceeding one year (e.g. loan indexed on </t>
    </r>
  </si>
  <si>
    <r>
      <t>"Mixed"</t>
    </r>
    <r>
      <rPr>
        <sz val="10"/>
        <rFont val="Arial"/>
        <family val="2"/>
      </rPr>
      <t xml:space="preserve"> shall be used for loans with a combination of fixed, capped or floating periods (e.g. 10 years initial </t>
    </r>
  </si>
  <si>
    <t>Ratings of the parent company of the group in which the CB issuer is consolidated.</t>
  </si>
  <si>
    <t>If no "CB issuer rating" has been granted to the CB issuer, "NA" should be indicated.</t>
  </si>
  <si>
    <t>nominal</t>
  </si>
  <si>
    <t>ECB eligible</t>
  </si>
  <si>
    <t>Arrears and defaulted loans outstanding (excluding external MBS)</t>
  </si>
  <si>
    <t>Arrears and defaulted loans outstanding (including external MBS)</t>
  </si>
  <si>
    <t>Unindexed current LTV (excluding external MBS)</t>
  </si>
  <si>
    <t>Indexed current LTV (excluding external MBS)</t>
  </si>
  <si>
    <t>Mortgages and guarantees (excluding external MBS)</t>
  </si>
  <si>
    <t>Loan purpose (excluding external MBS)</t>
  </si>
  <si>
    <t>Principal amortisation (excluding external MBS)</t>
  </si>
  <si>
    <t>Interest rate type (excluding external MBS)</t>
  </si>
  <si>
    <t>Borrowers (excluding external MBS)</t>
  </si>
  <si>
    <t>Granularity and large exposures (excluding external MBS)</t>
  </si>
  <si>
    <t>Exposures to or garanteed by Supranational Institution</t>
  </si>
  <si>
    <t xml:space="preserve">Exposures to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</si>
  <si>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</si>
  <si>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</si>
  <si>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</si>
  <si>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</si>
  <si>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</si>
  <si>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5.2</t>
  </si>
  <si>
    <t>5.3</t>
  </si>
  <si>
    <t>5.4</t>
  </si>
  <si>
    <t>Geographical distribution and type of Claim</t>
  </si>
  <si>
    <t>Other direct public exposures</t>
  </si>
  <si>
    <t>Other indirect public exposures</t>
  </si>
  <si>
    <t>EUROPE</t>
  </si>
  <si>
    <t>Geographical distribution and nature of the underlying operation</t>
  </si>
  <si>
    <t>Loans</t>
  </si>
  <si>
    <t>Securities</t>
  </si>
  <si>
    <t>ABS</t>
  </si>
  <si>
    <t>5.9</t>
  </si>
  <si>
    <t>% liquidity support / covered bonds</t>
  </si>
  <si>
    <t>RMBS 3</t>
  </si>
  <si>
    <t>Main country (assets)</t>
  </si>
  <si>
    <t>The nominal value of liquid assets shall be reported.</t>
  </si>
  <si>
    <t xml:space="preserve"> tier 1 ratio (%) (group parent company)</t>
  </si>
  <si>
    <t>Rating Watch</t>
  </si>
  <si>
    <t>Rating watch</t>
  </si>
  <si>
    <t>Covered bond issuer rating (senior unsecured)</t>
  </si>
  <si>
    <t>Y</t>
  </si>
  <si>
    <t/>
  </si>
  <si>
    <t>to central bank repo-operations</t>
  </si>
  <si>
    <t>minimum (%)</t>
  </si>
  <si>
    <t>current (%)</t>
  </si>
  <si>
    <t>other</t>
  </si>
  <si>
    <t>Contractual (ACT)</t>
  </si>
  <si>
    <t>Subordinated debt</t>
  </si>
  <si>
    <t>WAL (weighted average life) of cover pool and covered bonds</t>
  </si>
  <si>
    <t>explanations (CPR rate used etc)</t>
  </si>
  <si>
    <t>0 - 1 Y (years)</t>
  </si>
  <si>
    <t>strategy, limits, counterparties etc (if applicable)</t>
  </si>
  <si>
    <t>Substitution assets</t>
  </si>
  <si>
    <t>3-6 months</t>
  </si>
  <si>
    <t>6+ (Defaulted)</t>
  </si>
  <si>
    <t>guaranteed loans.  List can be extended by individual issuers where applicable</t>
  </si>
  <si>
    <t>Regional breakdown of assets (excluding external MBS)</t>
  </si>
  <si>
    <t>other (if applicable)</t>
  </si>
  <si>
    <t>total guarantees</t>
  </si>
  <si>
    <t>guaranteed</t>
  </si>
  <si>
    <t>Seasoning (excluding external MBS)</t>
  </si>
  <si>
    <t>Floating (1y or less)</t>
  </si>
  <si>
    <t>Mixed (1y+)</t>
  </si>
  <si>
    <t>Retired / Pensioner</t>
  </si>
  <si>
    <t>External RMBS DETAILS</t>
  </si>
  <si>
    <t>Outstanding balance</t>
  </si>
  <si>
    <t>Internal RMBS DETAILS</t>
  </si>
  <si>
    <t>% of outstanding public sector assets</t>
  </si>
  <si>
    <t>Defaulted (6+)</t>
  </si>
  <si>
    <t>Asia</t>
  </si>
  <si>
    <t>Regional exposures</t>
  </si>
  <si>
    <t>Internal ABS DETAILS</t>
  </si>
  <si>
    <t>External ABS DETAILS</t>
  </si>
  <si>
    <t>Denominated in GBP</t>
  </si>
  <si>
    <t xml:space="preserve">Provide a breakdown by guarantee regime in the case of state guarantees </t>
  </si>
  <si>
    <t>-</t>
  </si>
  <si>
    <t>AA+</t>
  </si>
  <si>
    <t>FRANCE</t>
  </si>
  <si>
    <t>Germany</t>
  </si>
  <si>
    <t>Austria</t>
  </si>
  <si>
    <t>Belgium</t>
  </si>
  <si>
    <t>Canada</t>
  </si>
  <si>
    <t>Spain</t>
  </si>
  <si>
    <t>USA</t>
  </si>
  <si>
    <t>Finland</t>
  </si>
  <si>
    <t>Italy</t>
  </si>
  <si>
    <t>Japon</t>
  </si>
  <si>
    <t>Portugal</t>
  </si>
  <si>
    <t>United Kingdom</t>
  </si>
  <si>
    <t>Sweeden</t>
  </si>
  <si>
    <t>Switzerland</t>
  </si>
  <si>
    <t>America</t>
  </si>
  <si>
    <t>Basse-Normandie</t>
  </si>
  <si>
    <t>Champagne-Ardenne</t>
  </si>
  <si>
    <t>Haute-Normandie</t>
  </si>
  <si>
    <t>Ile-de-France</t>
  </si>
  <si>
    <t>Languedoc-Roussillon</t>
  </si>
  <si>
    <t>Midi-Pyrénées</t>
  </si>
  <si>
    <t>Pays de la Loire</t>
  </si>
  <si>
    <t>Poitou-Charentes</t>
  </si>
  <si>
    <t>Rhône-Alpes</t>
  </si>
  <si>
    <t>Dom-Tom</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</si>
  <si>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</si>
  <si>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</si>
  <si>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</si>
  <si>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</si>
  <si>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</si>
  <si>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</si>
  <si>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</si>
  <si>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</si>
  <si>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</si>
  <si>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</si>
  <si>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</si>
  <si>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</si>
  <si>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</si>
  <si>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</si>
  <si>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</si>
  <si>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</si>
  <si>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</si>
  <si>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VALLE D'AOSTA</t>
  </si>
  <si>
    <t>VENETO</t>
  </si>
  <si>
    <t>Others</t>
  </si>
  <si>
    <t>3-4Y</t>
  </si>
  <si>
    <t>http://www.legifrance.gouv.fr/Traductions/en-English</t>
  </si>
  <si>
    <t>Number of counterparts</t>
  </si>
  <si>
    <t>www.sfil.fr</t>
  </si>
  <si>
    <t>Aaa</t>
  </si>
  <si>
    <t>EUR millions</t>
  </si>
  <si>
    <t>CHF</t>
  </si>
  <si>
    <t>http://www.caissefrancaisedefinancementlocal.fr/EN/investor-relations</t>
  </si>
  <si>
    <t>Caisse Française de Financement Local</t>
  </si>
  <si>
    <t>Covered bonds: outstanding bonds and issuance</t>
  </si>
  <si>
    <t>amounts provided after taking into account FX-swaps</t>
  </si>
  <si>
    <t>Tier one ratio (%) (group parent company)</t>
  </si>
  <si>
    <t>No "CB issuer rating"</t>
  </si>
  <si>
    <t>Non applicable</t>
  </si>
  <si>
    <t>The over-collateralization ratio, which is calculated on the basis of regulatory standards governing sociétés de crédit foncier, is the ratio between the assets and the resources benefiting from the legal privilege.
Regulatory over-collateralization is less than nominal over-collateralization (class as other) because
 it is calculated on the basis of the rules determined by the Autorité de contrôle prudentiel (ACP). 
In particular, these rules require different weighting levels according to the assets.</t>
  </si>
  <si>
    <t xml:space="preserve">ratio is provisionnal / unaudited when the report is published. </t>
  </si>
  <si>
    <t>Other collateralization ratio</t>
  </si>
  <si>
    <t>Contractual maturities are legal maturities for covered bonds.</t>
  </si>
  <si>
    <t>Expected maturities are next call date for covered bonds.</t>
  </si>
  <si>
    <t xml:space="preserve">Exposures guaranteed by Sovereigns </t>
  </si>
  <si>
    <t xml:space="preserve">The exposures on securitizations are not demonstrated by transparency in the section Breakdown of the cover pool by interest rate types. </t>
  </si>
  <si>
    <t xml:space="preserve">5.9 </t>
  </si>
  <si>
    <t xml:space="preserve">5.1 </t>
  </si>
  <si>
    <t>Current arrears are the sum of arrears from 0 to 6 months, plus the defaulted exposures (+ 6 months).</t>
  </si>
  <si>
    <t>all amounts in EUR millions and % with 1 decimal unless detailed otherwise</t>
  </si>
  <si>
    <t>12/31/2013</t>
  </si>
  <si>
    <t>12/31/2011</t>
  </si>
  <si>
    <t>12/31/2012</t>
  </si>
  <si>
    <t xml:space="preserve">CAISSE FRANCAISE DE FINANCEMENT LOCAL </t>
  </si>
  <si>
    <t>CAISSE FRANCAISE DE FINANCEMENT LOCAL</t>
  </si>
  <si>
    <t>Caisse Française de Financement Local takes no foreign exchange risks. 
Assets and liabilities originally in currencies other than the euro are swapped against euros when they are recognized on Caffil’s balance sheet and until their complete extinguishment</t>
  </si>
  <si>
    <t>AA</t>
  </si>
  <si>
    <t>stable</t>
  </si>
  <si>
    <t>Caisse Française de Financement Local presents its nominal over-collateralization which is the ratio between the assets and the resources benefiting from the legal privilege.</t>
  </si>
  <si>
    <t>negative</t>
  </si>
  <si>
    <t>2.6</t>
  </si>
  <si>
    <t>Information required under article 129(7) CRR </t>
  </si>
  <si>
    <t xml:space="preserve">Interest rate and currency risks </t>
  </si>
  <si>
    <t>2.7</t>
  </si>
  <si>
    <t>Compliance with the whole article  129 CRR</t>
  </si>
  <si>
    <t>Yes</t>
  </si>
  <si>
    <t>(i)</t>
  </si>
  <si>
    <t>(ii)</t>
  </si>
  <si>
    <t>(iii)</t>
  </si>
  <si>
    <t>(iv)</t>
  </si>
  <si>
    <t>assets interest rate and currency : please refer to Public sector 5.5 and 5.6</t>
  </si>
  <si>
    <t>CB interest rate and currency : please refer to section Overview 6.1 and 6.2</t>
  </si>
  <si>
    <t xml:space="preserve">hedging policy : please refer to section Overview 3.4 </t>
  </si>
  <si>
    <t>Type of cover assets : please refer to section Overview 2.2</t>
  </si>
  <si>
    <t>Value of the cover pool and outstanding covered bonds : please refer to section Overview 2.2</t>
  </si>
  <si>
    <t xml:space="preserve">Maturity structure of cover assets and covered bonds : please refer to section Overview 3.1, 3.2 and 3.3 </t>
  </si>
  <si>
    <t>Loan size</t>
  </si>
  <si>
    <t xml:space="preserve">Outstanding </t>
  </si>
  <si>
    <t>% of total cover pool (outstanding)</t>
  </si>
  <si>
    <t>0-500k€</t>
  </si>
  <si>
    <t>500-1M€</t>
  </si>
  <si>
    <t>1M-5M€</t>
  </si>
  <si>
    <t>5M-10M€</t>
  </si>
  <si>
    <t>10M-50M€</t>
  </si>
  <si>
    <t>50M-100M€</t>
  </si>
  <si>
    <t>&gt;100M€</t>
  </si>
  <si>
    <t>Granularity and large exposures and loan size</t>
  </si>
  <si>
    <t>Outstanding nominal in EUR millions</t>
  </si>
  <si>
    <t>WAL in years</t>
  </si>
  <si>
    <t>Internal derivatives</t>
  </si>
  <si>
    <t>External derivatives</t>
  </si>
  <si>
    <t>12/31/2014</t>
  </si>
  <si>
    <t>AA-</t>
  </si>
  <si>
    <t>Global sensitivity</t>
  </si>
  <si>
    <t>Short term bucket</t>
  </si>
  <si>
    <t>Long term bucket</t>
  </si>
  <si>
    <t>Limit by time bucket</t>
  </si>
  <si>
    <t>Risk of slope between two points close in maturity</t>
  </si>
  <si>
    <t>Risk of slope between two points distant in maturity</t>
  </si>
  <si>
    <t>Medium term bucket</t>
  </si>
  <si>
    <t>Very long term bucket</t>
  </si>
  <si>
    <t>SFIL</t>
  </si>
  <si>
    <t xml:space="preserve">The over-collateralization ratio, which is calculated on the basis of regulatory standards governing sociétés de crédit foncier, is the ratio between the assets and the resources benefiting from the legal privilege. This legal minimum threshold is set at 105 % and corresponds to the minimum level which the Caisse Française de Financement Local had undertaken to maintain since its creation. 
</t>
  </si>
  <si>
    <t>Caisse Française de Financement Local publishes annual and semi-annual accounts. The total Equity are reported as of June 30,2015.</t>
  </si>
  <si>
    <t>9/30/2015</t>
  </si>
  <si>
    <t>9/30/15</t>
  </si>
  <si>
    <t>Aa3</t>
  </si>
  <si>
    <t xml:space="preserve">As of September 30, 2015, Caisse Française de Financement Local does not hold asset-backed securities and similar structures in its balance sheet. All these securitizations have been sold on the market or to its parent, Société de Financement Local in the beginning of July 2013. </t>
  </si>
  <si>
    <t>Geographical distribution : please refer to section Public sector 5.2 , 5.3 , 5.4 and to Expanations 3.6</t>
  </si>
  <si>
    <t>Loan size : please refer to Public sector 5.8 and Explanations 3.6</t>
  </si>
  <si>
    <t>Percentage of loans more than ninety days past due : please refer to section Public sector 5.1 and Explanations 3.6</t>
  </si>
  <si>
    <t xml:space="preserve">Exposure on Treasury and replacement assets are not included in this section. As of 9/30/2015, the current account represented EUR 768 million and replacement assets EUR 2,405 million. </t>
  </si>
  <si>
    <t xml:space="preserve">The policy applied by Caisse Française de Financement Local makes it possible to be protected from interest rate risk because any acquisition of assets or issue of liabilities is systematically hedged in a variable rate from the beginning. 
There are two steps in the hedging process of interest rate risk.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whereas loans granted individually or bond issues are micro-hedged. Hedging of assets is more often obtained in using interest rate swaps, but the same effect may be obtained whenever possible by the cancelation of liability swaps.
• In the second step, Euribor lending and borrowing flows (naturally or after hedges) are swapped against Eonia over a sliding period of two years in order to eliminate the basis risk generated by differences in Euribor fixing dates (1, 3, 6 or 12 months) and the fixing risk due to refixing dates based on different reference indices in the assets and the liabilities.
</t>
  </si>
  <si>
    <t>The sensitivity of residual positions that remain after the first step and after the second level of hedges is monitored carefully and kept within strict limits.
Limits on interest rate risk guarantee, with 99% probability, a maximum one year loss of less than EUR 80 million in the event of a change in interest rates of 200 basis point (bp), equivalent to a maximum loss set at EUR 40 million (3% of equity) for a fluctuation in interest rates of 100 bp. This calibration is based on a directional shift in rates corresponding to a 1% probability at one-year decile observed over the period 2005-2013, which was approximately 200 bp.</t>
  </si>
  <si>
    <t xml:space="preserve">A set of three limits makes it possible to have a grasp of the slope risk, as well as the directional risk. These limits control the sensitivity of the fixed rate risk and together guarantee the maximum losses mentioned above. 
The measurement of sensitivity for shifts in rates of 100 bp at the end of each quarter is presented below. 
</t>
  </si>
  <si>
    <t xml:space="preserve">Non-privileged debt is not concerned by these hedging operations. In fact, debt contracted by Caisse Française de Financement Local with its shareholder to finance over-collateralization is borrowed either directly with a monetary index and does not need to be swapped, or with a Euribor index and thus finances assets also indexed on Euribor. Short term debt owed the Banque de France with a fixed rate is not hedged, but also finances fixed rate assets.
</t>
  </si>
  <si>
    <t>6/30/2015</t>
  </si>
  <si>
    <t>By the credit quality of its assets, combined with its high level of regulatory equity, Caisse Française de Financement Local was able to post a Basel III solvency ratio of 24% as of June 30, 2015, compared to a Basel III solvency ratio of 23% as of December 2014.</t>
  </si>
  <si>
    <t>As of September 30, 2015, the subsitution assets are composed of a loan denominated in EUR to SFIL (France) amounting to EUR 2,403 million and bank accounts' balances (multiple countries) representing EUR 2 million.
The loan to SFIL has a size superior to EUR 100 million. The bank accounts' balances are net positions which do not exceed EUR 5 million as of September 30, 2015.
No past dues were observed on the substition assets as of September 30,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</si>
</sst>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 _€_-;\-* #,##0\ _€_-;_-* &quot;-&quot;\ _€_-;_-@_-"/>
    <numFmt numFmtId="43" formatCode="_-* #,##0.00\ _€_-;\-* #,##0.00\ _€_-;_-* &quot;-&quot;??\ _€_-;_-@_-"/>
    <numFmt numFmtId="164" formatCode="0.0%"/>
    <numFmt numFmtId="165" formatCode="_-* #,##0.0\ _€_-;\-* #,##0.0\ _€_-;_-* &quot;-&quot;??\ _€_-;_-@_-"/>
    <numFmt numFmtId="166" formatCode="_-* #,##0\ _€_-;\-* #,##0\ _€_-;_-* &quot;-&quot;??\ _€_-;_-@_-"/>
    <numFmt numFmtId="167" formatCode="0.0"/>
    <numFmt numFmtId="168" formatCode="_(* #,##0.0_)__;_(* \(###0.0\)__;_(* &quot;-&quot;??_);_(@_)"/>
    <numFmt numFmtId="169" formatCode="#,###,,"/>
    <numFmt numFmtId="170" formatCode="_-* #,###,"/>
    <numFmt numFmtId="171" formatCode="_-* #,###,,"/>
    <numFmt numFmtId="172" formatCode="#,###,"/>
    <numFmt numFmtId="173" formatCode="#,##0,,"/>
    <numFmt numFmtId="174" formatCode="_(* #,##0_)__;_(* \(###0\)__;_(* &quot;-&quot;??_);_(@_)"/>
    <numFmt numFmtId="175" formatCode="#,##0\ \ "/>
    <numFmt numFmtId="176" formatCode="_-* #,##0.0\ _€_-;\-* #,##0.0\ _€_-;_-* &quot;-&quot;?\ _€_-;_-@_-"/>
    <numFmt numFmtId="177" formatCode="#,##0.0"/>
    <numFmt numFmtId="178" formatCode="_-* #,##0.00000\ _€_-;\-* #,##0.00000\ _€_-;_-* &quot;-&quot;??\ _€_-;_-@_-"/>
    <numFmt numFmtId="179" formatCode="_-* #,##0.0000000\ _€_-;\-* #,##0.0000000\ _€_-;_-* &quot;-&quot;??\ _€_-;_-@_-"/>
  </numFmts>
  <fonts count="65" x14ac:knownFonts="1">
    <font>
      <sz val="10"/>
      <name val="Arial"/>
    </font>
    <font>
      <sz val="10"/>
      <name val="Arial"/>
      <family val="2"/>
    </font>
    <font>
      <sz val="8"/>
      <name val="Arial"/>
      <family val="2"/>
    </font>
    <font>
      <b/>
      <sz val="10"/>
      <name val="Arial"/>
      <family val="2"/>
    </font>
    <font>
      <sz val="10"/>
      <name val="Arial"/>
      <family val="2"/>
    </font>
    <font>
      <sz val="10"/>
      <color indexed="10"/>
      <name val="Arial"/>
      <family val="2"/>
    </font>
    <font>
      <b/>
      <i/>
      <sz val="10"/>
      <name val="Arial"/>
      <family val="2"/>
    </font>
    <font>
      <b/>
      <sz val="10"/>
      <color indexed="9"/>
      <name val="Arial"/>
      <family val="2"/>
    </font>
    <font>
      <b/>
      <u/>
      <sz val="10"/>
      <name val="Arial"/>
      <family val="2"/>
    </font>
    <font>
      <u/>
      <sz val="10"/>
      <color indexed="12"/>
      <name val="Arial"/>
      <family val="2"/>
    </font>
    <font>
      <sz val="10"/>
      <color indexed="9"/>
      <name val="Arial"/>
      <family val="2"/>
    </font>
    <font>
      <b/>
      <sz val="10"/>
      <color indexed="9"/>
      <name val="Arial"/>
      <family val="2"/>
    </font>
    <font>
      <sz val="10"/>
      <color indexed="12"/>
      <name val="Arial"/>
      <family val="2"/>
    </font>
    <font>
      <sz val="10"/>
      <color indexed="10"/>
      <name val="Arial"/>
      <family val="2"/>
    </font>
    <font>
      <sz val="11"/>
      <color indexed="8"/>
      <name val="Calibri"/>
      <family val="2"/>
    </font>
    <font>
      <i/>
      <sz val="10"/>
      <name val="Arial"/>
      <family val="2"/>
    </font>
    <font>
      <b/>
      <sz val="10"/>
      <name val="Arial"/>
      <family val="2"/>
    </font>
    <font>
      <sz val="10"/>
      <name val="Arial"/>
      <family val="2"/>
    </font>
    <font>
      <sz val="10"/>
      <name val="Arial"/>
      <family val="2"/>
    </font>
    <font>
      <u/>
      <sz val="10"/>
      <name val="Arial"/>
      <family val="2"/>
    </font>
    <font>
      <u/>
      <sz val="10"/>
      <name val="Arial"/>
      <family val="2"/>
    </font>
    <font>
      <sz val="8"/>
      <name val="Arial"/>
      <family val="2"/>
    </font>
    <font>
      <sz val="10"/>
      <color indexed="8"/>
      <name val="Arial"/>
      <family val="2"/>
    </font>
    <font>
      <b/>
      <sz val="10"/>
      <color indexed="8"/>
      <name val="Arial"/>
      <family val="2"/>
    </font>
    <font>
      <sz val="10"/>
      <color indexed="8"/>
      <name val="Arial"/>
      <family val="2"/>
    </font>
    <font>
      <u/>
      <sz val="10"/>
      <color indexed="8"/>
      <name val="Arial"/>
      <family val="2"/>
    </font>
    <font>
      <b/>
      <sz val="10"/>
      <color indexed="10"/>
      <name val="Arial"/>
      <family val="2"/>
    </font>
    <font>
      <b/>
      <sz val="10"/>
      <color indexed="10"/>
      <name val="Arial"/>
      <family val="2"/>
    </font>
    <font>
      <sz val="11"/>
      <color indexed="8"/>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0"/>
      <color indexed="63"/>
      <name val="Arial"/>
      <family val="2"/>
    </font>
    <font>
      <u/>
      <sz val="10"/>
      <color indexed="63"/>
      <name val="Arial"/>
      <family val="2"/>
    </font>
    <font>
      <sz val="10"/>
      <color indexed="9"/>
      <name val="Arial"/>
      <family val="2"/>
    </font>
    <font>
      <b/>
      <sz val="10"/>
      <color indexed="63"/>
      <name val="Arial"/>
      <family val="2"/>
    </font>
    <font>
      <sz val="10"/>
      <color indexed="63"/>
      <name val="Arial"/>
      <family val="2"/>
    </font>
    <font>
      <sz val="9"/>
      <color indexed="9"/>
      <name val="Arial"/>
      <family val="2"/>
    </font>
    <font>
      <b/>
      <sz val="10"/>
      <color indexed="63"/>
      <name val="Arial"/>
      <family val="2"/>
    </font>
    <font>
      <b/>
      <u/>
      <sz val="10"/>
      <color indexed="20"/>
      <name val="Arial"/>
      <family val="2"/>
    </font>
    <font>
      <sz val="10"/>
      <color indexed="20"/>
      <name val="Arial"/>
      <family val="2"/>
    </font>
    <font>
      <b/>
      <u/>
      <sz val="10"/>
      <color indexed="20"/>
      <name val="Arial"/>
      <family val="2"/>
    </font>
    <font>
      <sz val="10"/>
      <color indexed="20"/>
      <name val="Arial"/>
      <family val="2"/>
    </font>
    <font>
      <b/>
      <sz val="10"/>
      <color indexed="20"/>
      <name val="Arial"/>
      <family val="2"/>
    </font>
    <font>
      <b/>
      <sz val="10"/>
      <color indexed="20"/>
      <name val="Arial"/>
      <family val="2"/>
    </font>
    <font>
      <b/>
      <sz val="12"/>
      <color indexed="9"/>
      <name val="Arial"/>
      <family val="2"/>
    </font>
    <font>
      <b/>
      <i/>
      <sz val="10"/>
      <color indexed="63"/>
      <name val="Arial"/>
      <family val="2"/>
    </font>
    <font>
      <b/>
      <i/>
      <sz val="10"/>
      <color indexed="63"/>
      <name val="Arial"/>
      <family val="2"/>
    </font>
    <font>
      <sz val="11"/>
      <name val="Calibri"/>
      <family val="2"/>
    </font>
    <font>
      <sz val="10"/>
      <name val="Arial"/>
      <family val="2"/>
    </font>
    <font>
      <sz val="8"/>
      <color indexed="63"/>
      <name val="Arial"/>
      <family val="2"/>
    </font>
    <font>
      <sz val="6"/>
      <color indexed="63"/>
      <name val="Arial"/>
      <family val="2"/>
    </font>
    <font>
      <sz val="8"/>
      <color indexed="10"/>
      <name val="Arial"/>
      <family val="2"/>
    </font>
  </fonts>
  <fills count="28">
    <fill>
      <patternFill patternType="none"/>
    </fill>
    <fill>
      <patternFill patternType="gray125"/>
    </fill>
    <fill>
      <patternFill patternType="solid">
        <fgColor indexed="47"/>
      </patternFill>
    </fill>
    <fill>
      <patternFill patternType="solid">
        <fgColor indexed="29"/>
      </patternFill>
    </fill>
    <fill>
      <patternFill patternType="solid">
        <fgColor indexed="27"/>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gray125">
        <bgColor indexed="9"/>
      </patternFill>
    </fill>
    <fill>
      <patternFill patternType="solid">
        <fgColor indexed="13"/>
        <bgColor indexed="64"/>
      </patternFill>
    </fill>
    <fill>
      <patternFill patternType="solid">
        <fgColor indexed="20"/>
        <bgColor indexed="64"/>
      </patternFill>
    </fill>
    <fill>
      <patternFill patternType="solid">
        <fgColor indexed="47"/>
        <bgColor indexed="64"/>
      </patternFill>
    </fill>
    <fill>
      <patternFill patternType="solid">
        <fgColor indexed="61"/>
        <bgColor indexed="64"/>
      </patternFill>
    </fill>
    <fill>
      <patternFill patternType="solid">
        <fgColor indexed="8"/>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s>
  <cellStyleXfs count="40">
    <xf numFmtId="0" fontId="0" fillId="0" borderId="0">
      <alignment horizontal="left" wrapText="1"/>
    </xf>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11" borderId="0" applyNumberFormat="0" applyBorder="0" applyAlignment="0" applyProtection="0"/>
    <xf numFmtId="0" fontId="14" fillId="3"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37" fillId="16" borderId="0" applyNumberFormat="0" applyBorder="0" applyAlignment="0" applyProtection="0"/>
    <xf numFmtId="0" fontId="37" fillId="3" borderId="0" applyNumberFormat="0" applyBorder="0" applyAlignment="0" applyProtection="0"/>
    <xf numFmtId="0" fontId="37" fillId="13" borderId="0" applyNumberFormat="0" applyBorder="0" applyAlignment="0" applyProtection="0"/>
    <xf numFmtId="0" fontId="37" fillId="17"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29" fillId="7" borderId="0" applyNumberFormat="0" applyBorder="0" applyAlignment="0" applyProtection="0"/>
    <xf numFmtId="0" fontId="32" fillId="10" borderId="1" applyNumberFormat="0" applyAlignment="0" applyProtection="0"/>
    <xf numFmtId="0" fontId="34" fillId="19" borderId="3" applyNumberFormat="0" applyAlignment="0" applyProtection="0"/>
    <xf numFmtId="0" fontId="36" fillId="0" borderId="0" applyNumberFormat="0" applyFill="0" applyBorder="0" applyAlignment="0" applyProtection="0"/>
    <xf numFmtId="0" fontId="38" fillId="8"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30" fillId="2" borderId="1" applyNumberFormat="0" applyAlignment="0" applyProtection="0"/>
    <xf numFmtId="0" fontId="9" fillId="0" borderId="0" applyNumberFormat="0" applyFill="0" applyBorder="0" applyAlignment="0" applyProtection="0">
      <alignment vertical="top"/>
      <protection locked="0"/>
    </xf>
    <xf numFmtId="0" fontId="33" fillId="0" borderId="2" applyNumberFormat="0" applyFill="0" applyAlignment="0" applyProtection="0"/>
    <xf numFmtId="43" fontId="1" fillId="0" borderId="0" applyFont="0" applyFill="0" applyBorder="0" applyAlignment="0" applyProtection="0"/>
    <xf numFmtId="0" fontId="42" fillId="12" borderId="0" applyNumberFormat="0" applyBorder="0" applyAlignment="0" applyProtection="0"/>
    <xf numFmtId="0" fontId="28" fillId="0" borderId="0"/>
    <xf numFmtId="0" fontId="4" fillId="0" borderId="0"/>
    <xf numFmtId="0" fontId="14" fillId="5" borderId="4" applyNumberFormat="0" applyFont="0" applyAlignment="0" applyProtection="0"/>
    <xf numFmtId="0" fontId="31" fillId="10"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35" fillId="0" borderId="0" applyNumberFormat="0" applyFill="0" applyBorder="0" applyAlignment="0" applyProtection="0"/>
  </cellStyleXfs>
  <cellXfs count="791">
    <xf numFmtId="0" fontId="0" fillId="0" borderId="0" xfId="0" applyAlignment="1"/>
    <xf numFmtId="0" fontId="3" fillId="0" borderId="0" xfId="0" applyFont="1" applyAlignment="1">
      <alignment horizontal="right"/>
    </xf>
    <xf numFmtId="0" fontId="3" fillId="0" borderId="0" xfId="0" applyFont="1" applyAlignment="1"/>
    <xf numFmtId="0" fontId="4" fillId="0" borderId="0" xfId="0" applyFont="1" applyAlignment="1"/>
    <xf numFmtId="0" fontId="0" fillId="0" borderId="0" xfId="0" applyAlignment="1">
      <alignment horizontal="center"/>
    </xf>
    <xf numFmtId="0" fontId="6" fillId="0" borderId="0" xfId="0" applyFont="1" applyAlignment="1"/>
    <xf numFmtId="0" fontId="0" fillId="0" borderId="9" xfId="0" applyBorder="1" applyAlignment="1"/>
    <xf numFmtId="0" fontId="0" fillId="0" borderId="0" xfId="0" applyBorder="1" applyAlignment="1"/>
    <xf numFmtId="0" fontId="5" fillId="0" borderId="0" xfId="0" applyFont="1" applyBorder="1" applyAlignment="1"/>
    <xf numFmtId="0" fontId="0" fillId="0" borderId="10" xfId="0" applyBorder="1" applyAlignment="1"/>
    <xf numFmtId="0" fontId="0" fillId="0" borderId="11" xfId="0" applyBorder="1" applyAlignment="1"/>
    <xf numFmtId="0" fontId="0" fillId="0" borderId="12" xfId="0" applyBorder="1" applyAlignment="1"/>
    <xf numFmtId="0" fontId="8" fillId="0" borderId="0" xfId="0" applyFont="1" applyAlignment="1"/>
    <xf numFmtId="0" fontId="0" fillId="0" borderId="13" xfId="0" applyBorder="1" applyAlignment="1"/>
    <xf numFmtId="0" fontId="0" fillId="0" borderId="9" xfId="0" applyBorder="1" applyAlignment="1">
      <alignment horizontal="center"/>
    </xf>
    <xf numFmtId="0" fontId="3" fillId="0" borderId="0" xfId="0" applyFont="1" applyFill="1" applyBorder="1" applyAlignment="1">
      <alignment horizontal="left"/>
    </xf>
    <xf numFmtId="0" fontId="0" fillId="0" borderId="0" xfId="0" applyFill="1" applyBorder="1" applyAlignment="1"/>
    <xf numFmtId="0" fontId="0" fillId="0" borderId="0" xfId="0" applyBorder="1" applyAlignment="1">
      <alignment horizontal="center"/>
    </xf>
    <xf numFmtId="0" fontId="0" fillId="0" borderId="0" xfId="0" applyFill="1" applyBorder="1" applyAlignment="1">
      <alignment horizontal="center"/>
    </xf>
    <xf numFmtId="0" fontId="7" fillId="0" borderId="0" xfId="0" applyFont="1" applyFill="1" applyAlignment="1"/>
    <xf numFmtId="0" fontId="0" fillId="0" borderId="14" xfId="0" applyBorder="1" applyAlignment="1"/>
    <xf numFmtId="0" fontId="0" fillId="0" borderId="15" xfId="0" applyBorder="1" applyAlignment="1"/>
    <xf numFmtId="0" fontId="8" fillId="0" borderId="0" xfId="0" applyFont="1" applyFill="1" applyBorder="1" applyAlignment="1">
      <alignment horizontal="left"/>
    </xf>
    <xf numFmtId="0" fontId="8" fillId="0" borderId="0" xfId="0" applyFont="1" applyFill="1" applyBorder="1" applyAlignment="1"/>
    <xf numFmtId="0" fontId="5" fillId="0" borderId="0" xfId="0" applyFont="1" applyAlignment="1"/>
    <xf numFmtId="0" fontId="0" fillId="0" borderId="16"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20" xfId="0" applyBorder="1" applyAlignment="1"/>
    <xf numFmtId="0" fontId="10" fillId="0" borderId="14" xfId="0" applyFont="1" applyFill="1" applyBorder="1" applyAlignment="1"/>
    <xf numFmtId="0" fontId="10" fillId="0" borderId="17" xfId="0" applyFont="1" applyFill="1" applyBorder="1" applyAlignment="1"/>
    <xf numFmtId="0" fontId="10" fillId="0" borderId="21" xfId="0" applyFont="1" applyFill="1" applyBorder="1" applyAlignment="1"/>
    <xf numFmtId="0" fontId="10" fillId="0" borderId="0" xfId="0" applyFont="1" applyFill="1" applyBorder="1" applyAlignment="1"/>
    <xf numFmtId="0" fontId="0" fillId="0" borderId="0" xfId="0" applyFill="1" applyAlignment="1"/>
    <xf numFmtId="0" fontId="10" fillId="0" borderId="16" xfId="0" applyFont="1" applyFill="1" applyBorder="1" applyAlignment="1"/>
    <xf numFmtId="0" fontId="6" fillId="0" borderId="0" xfId="0" applyFont="1" applyFill="1" applyAlignment="1"/>
    <xf numFmtId="0" fontId="11" fillId="0" borderId="0" xfId="0" applyFont="1" applyFill="1" applyBorder="1" applyAlignment="1"/>
    <xf numFmtId="0" fontId="10" fillId="0" borderId="16" xfId="0" applyFont="1" applyFill="1" applyBorder="1" applyAlignment="1">
      <alignment horizontal="center"/>
    </xf>
    <xf numFmtId="0" fontId="4" fillId="0" borderId="0" xfId="0" applyFont="1" applyFill="1" applyBorder="1" applyAlignment="1"/>
    <xf numFmtId="0" fontId="9" fillId="0" borderId="0" xfId="29" applyFill="1" applyBorder="1" applyAlignment="1" applyProtection="1"/>
    <xf numFmtId="0" fontId="3" fillId="0" borderId="22" xfId="0" applyFont="1" applyBorder="1" applyAlignment="1"/>
    <xf numFmtId="0" fontId="4" fillId="0" borderId="17" xfId="0" applyFont="1" applyBorder="1" applyAlignment="1"/>
    <xf numFmtId="0" fontId="0" fillId="0" borderId="0" xfId="0" applyFill="1" applyAlignment="1">
      <alignment horizontal="center"/>
    </xf>
    <xf numFmtId="0" fontId="12" fillId="0" borderId="11" xfId="0" applyFont="1" applyBorder="1" applyAlignment="1"/>
    <xf numFmtId="0" fontId="1" fillId="0" borderId="0" xfId="0" applyFont="1" applyAlignment="1"/>
    <xf numFmtId="0" fontId="1" fillId="0" borderId="0" xfId="0" applyFont="1" applyFill="1" applyBorder="1" applyAlignment="1"/>
    <xf numFmtId="0" fontId="1" fillId="0" borderId="17" xfId="0" applyFont="1" applyFill="1" applyBorder="1" applyAlignment="1"/>
    <xf numFmtId="0" fontId="4" fillId="0" borderId="0" xfId="0" applyFont="1" applyAlignment="1">
      <alignment horizontal="center"/>
    </xf>
    <xf numFmtId="0" fontId="7" fillId="0" borderId="0" xfId="0" applyFont="1" applyFill="1" applyAlignment="1">
      <alignment horizontal="center"/>
    </xf>
    <xf numFmtId="0" fontId="4" fillId="0" borderId="0" xfId="0" applyFont="1" applyFill="1" applyAlignment="1">
      <alignment horizontal="center"/>
    </xf>
    <xf numFmtId="0" fontId="15" fillId="0" borderId="0" xfId="0" applyFont="1" applyAlignment="1">
      <alignment horizontal="center"/>
    </xf>
    <xf numFmtId="0" fontId="4" fillId="0" borderId="0" xfId="0" applyFont="1" applyFill="1" applyBorder="1" applyAlignment="1">
      <alignment horizontal="center"/>
    </xf>
    <xf numFmtId="0" fontId="0" fillId="0" borderId="21" xfId="0" applyFill="1" applyBorder="1" applyAlignment="1"/>
    <xf numFmtId="0" fontId="17" fillId="20" borderId="16" xfId="0" applyFont="1" applyFill="1" applyBorder="1" applyAlignment="1"/>
    <xf numFmtId="0" fontId="4" fillId="20" borderId="16" xfId="0" applyFont="1" applyFill="1" applyBorder="1" applyAlignment="1"/>
    <xf numFmtId="0" fontId="4" fillId="20" borderId="23" xfId="0" applyFont="1" applyFill="1" applyBorder="1" applyAlignment="1"/>
    <xf numFmtId="0" fontId="4" fillId="20" borderId="13" xfId="0" applyFont="1" applyFill="1" applyBorder="1" applyAlignment="1"/>
    <xf numFmtId="0" fontId="4" fillId="20" borderId="24" xfId="0" applyFont="1" applyFill="1" applyBorder="1" applyAlignment="1"/>
    <xf numFmtId="0" fontId="4" fillId="20" borderId="25" xfId="0" applyFont="1" applyFill="1" applyBorder="1" applyAlignment="1"/>
    <xf numFmtId="0" fontId="4" fillId="20" borderId="26" xfId="0" applyFont="1" applyFill="1" applyBorder="1" applyAlignment="1"/>
    <xf numFmtId="0" fontId="4" fillId="20" borderId="27" xfId="0" applyFont="1" applyFill="1" applyBorder="1" applyAlignment="1"/>
    <xf numFmtId="0" fontId="4" fillId="20" borderId="28" xfId="0" applyFont="1" applyFill="1" applyBorder="1" applyAlignment="1"/>
    <xf numFmtId="0" fontId="3" fillId="20" borderId="29" xfId="0" applyFont="1" applyFill="1" applyBorder="1" applyAlignment="1">
      <alignment wrapText="1"/>
    </xf>
    <xf numFmtId="0" fontId="3" fillId="20" borderId="22" xfId="0" applyFont="1" applyFill="1" applyBorder="1" applyAlignment="1">
      <alignment horizontal="center"/>
    </xf>
    <xf numFmtId="0" fontId="4" fillId="20" borderId="30" xfId="0" applyFont="1" applyFill="1" applyBorder="1" applyAlignment="1"/>
    <xf numFmtId="0" fontId="4" fillId="20" borderId="12" xfId="0" applyFont="1" applyFill="1" applyBorder="1" applyAlignment="1"/>
    <xf numFmtId="0" fontId="16" fillId="20" borderId="19" xfId="0" applyFont="1" applyFill="1" applyBorder="1" applyAlignment="1">
      <alignment horizontal="right"/>
    </xf>
    <xf numFmtId="0" fontId="17" fillId="20" borderId="31" xfId="0" applyFont="1" applyFill="1" applyBorder="1" applyAlignment="1">
      <alignment horizontal="left"/>
    </xf>
    <xf numFmtId="0" fontId="17" fillId="20" borderId="32" xfId="0" applyFont="1" applyFill="1" applyBorder="1" applyAlignment="1">
      <alignment horizontal="left"/>
    </xf>
    <xf numFmtId="0" fontId="17" fillId="20" borderId="29" xfId="0" applyFont="1" applyFill="1" applyBorder="1" applyAlignment="1">
      <alignment horizontal="right"/>
    </xf>
    <xf numFmtId="0" fontId="0" fillId="0" borderId="21" xfId="0" applyBorder="1" applyAlignment="1"/>
    <xf numFmtId="0" fontId="1" fillId="0" borderId="0" xfId="0" applyFont="1" applyFill="1" applyAlignment="1"/>
    <xf numFmtId="0" fontId="1" fillId="0" borderId="14" xfId="0" applyFont="1" applyFill="1" applyBorder="1" applyAlignment="1"/>
    <xf numFmtId="0" fontId="3" fillId="0" borderId="0" xfId="0" applyFont="1" applyFill="1" applyBorder="1" applyAlignment="1"/>
    <xf numFmtId="0" fontId="3" fillId="0" borderId="0" xfId="0" applyFont="1" applyFill="1" applyBorder="1" applyAlignment="1">
      <alignment horizontal="right"/>
    </xf>
    <xf numFmtId="0" fontId="3" fillId="0" borderId="14" xfId="0" applyFont="1" applyFill="1" applyBorder="1" applyAlignment="1">
      <alignment horizontal="right"/>
    </xf>
    <xf numFmtId="0" fontId="3" fillId="0" borderId="14" xfId="0" applyFont="1" applyFill="1" applyBorder="1" applyAlignment="1"/>
    <xf numFmtId="0" fontId="18" fillId="0" borderId="14" xfId="0" applyFont="1" applyFill="1" applyBorder="1" applyAlignment="1"/>
    <xf numFmtId="0" fontId="4" fillId="20" borderId="33" xfId="0" applyFont="1" applyFill="1" applyBorder="1" applyAlignment="1">
      <alignment horizontal="center"/>
    </xf>
    <xf numFmtId="0" fontId="17" fillId="0" borderId="14" xfId="0" applyFont="1" applyFill="1" applyBorder="1" applyAlignment="1"/>
    <xf numFmtId="0" fontId="3" fillId="0" borderId="16" xfId="0" applyFont="1" applyFill="1" applyBorder="1" applyAlignment="1"/>
    <xf numFmtId="0" fontId="3" fillId="0" borderId="16" xfId="0" applyFont="1" applyFill="1" applyBorder="1" applyAlignment="1">
      <alignment horizontal="right"/>
    </xf>
    <xf numFmtId="0" fontId="0" fillId="0" borderId="16" xfId="0" applyFill="1" applyBorder="1" applyAlignment="1"/>
    <xf numFmtId="0" fontId="12" fillId="0" borderId="0" xfId="0" applyFont="1" applyFill="1" applyBorder="1" applyAlignment="1">
      <alignment horizontal="center"/>
    </xf>
    <xf numFmtId="0" fontId="0" fillId="0" borderId="10" xfId="0" applyFill="1" applyBorder="1" applyAlignment="1"/>
    <xf numFmtId="0" fontId="4" fillId="0" borderId="10" xfId="0" applyFont="1" applyFill="1" applyBorder="1" applyAlignment="1">
      <alignment horizontal="center"/>
    </xf>
    <xf numFmtId="0" fontId="17" fillId="0" borderId="0" xfId="0" applyFont="1" applyFill="1" applyBorder="1" applyAlignment="1"/>
    <xf numFmtId="0" fontId="1" fillId="0" borderId="0" xfId="0" applyFont="1" applyAlignment="1">
      <alignment horizontal="center"/>
    </xf>
    <xf numFmtId="0" fontId="17" fillId="0" borderId="0" xfId="0" applyFont="1" applyFill="1" applyAlignment="1"/>
    <xf numFmtId="0" fontId="17" fillId="0" borderId="0" xfId="0" applyFont="1" applyAlignment="1"/>
    <xf numFmtId="0" fontId="3" fillId="20" borderId="34" xfId="0" applyFont="1" applyFill="1" applyBorder="1" applyAlignment="1"/>
    <xf numFmtId="0" fontId="4" fillId="20" borderId="21" xfId="0" applyFont="1" applyFill="1" applyBorder="1" applyAlignment="1"/>
    <xf numFmtId="0" fontId="4" fillId="20" borderId="35" xfId="0" applyFont="1" applyFill="1" applyBorder="1" applyAlignment="1"/>
    <xf numFmtId="0" fontId="0" fillId="0" borderId="0" xfId="0" applyAlignment="1">
      <alignment vertical="center"/>
    </xf>
    <xf numFmtId="0" fontId="4" fillId="20" borderId="13" xfId="0" applyFont="1" applyFill="1" applyBorder="1" applyAlignment="1">
      <alignment horizontal="center" vertical="center" wrapText="1"/>
    </xf>
    <xf numFmtId="0" fontId="4" fillId="0" borderId="0" xfId="0" applyFont="1" applyAlignment="1">
      <alignment horizontal="center" vertical="center"/>
    </xf>
    <xf numFmtId="0" fontId="1" fillId="0" borderId="0" xfId="0" applyFont="1" applyAlignment="1">
      <alignment vertical="center"/>
    </xf>
    <xf numFmtId="0" fontId="4" fillId="20" borderId="36" xfId="0" applyFont="1" applyFill="1" applyBorder="1" applyAlignment="1">
      <alignment horizontal="center" vertical="center" wrapText="1"/>
    </xf>
    <xf numFmtId="0" fontId="4" fillId="20" borderId="37" xfId="0" applyFont="1" applyFill="1" applyBorder="1" applyAlignment="1">
      <alignment horizontal="center" vertical="center" wrapText="1"/>
    </xf>
    <xf numFmtId="0" fontId="4" fillId="20" borderId="38" xfId="0" applyFont="1" applyFill="1" applyBorder="1" applyAlignment="1">
      <alignment horizontal="center" vertical="center" wrapText="1"/>
    </xf>
    <xf numFmtId="0" fontId="4" fillId="20" borderId="39" xfId="0" applyFont="1" applyFill="1" applyBorder="1" applyAlignment="1">
      <alignment horizontal="center" vertical="center"/>
    </xf>
    <xf numFmtId="0" fontId="4" fillId="20" borderId="40" xfId="0" applyFont="1" applyFill="1" applyBorder="1" applyAlignment="1">
      <alignment horizontal="center" vertical="center" wrapText="1"/>
    </xf>
    <xf numFmtId="0" fontId="4" fillId="20" borderId="41" xfId="0" applyFont="1" applyFill="1" applyBorder="1" applyAlignment="1">
      <alignment horizontal="center" vertical="center" wrapText="1"/>
    </xf>
    <xf numFmtId="0" fontId="4" fillId="20" borderId="42" xfId="0" applyFont="1" applyFill="1" applyBorder="1" applyAlignment="1">
      <alignment horizontal="center" vertical="center" wrapText="1"/>
    </xf>
    <xf numFmtId="0" fontId="4" fillId="0" borderId="31" xfId="0" applyFont="1" applyBorder="1" applyAlignment="1">
      <alignment horizontal="center"/>
    </xf>
    <xf numFmtId="0" fontId="3" fillId="20" borderId="19" xfId="0" applyFont="1" applyFill="1" applyBorder="1" applyAlignment="1">
      <alignment horizontal="right"/>
    </xf>
    <xf numFmtId="0" fontId="4" fillId="20" borderId="43" xfId="0" applyFont="1" applyFill="1" applyBorder="1" applyAlignment="1">
      <alignment horizontal="left"/>
    </xf>
    <xf numFmtId="0" fontId="4" fillId="20" borderId="31" xfId="0" applyFont="1" applyFill="1" applyBorder="1" applyAlignment="1">
      <alignment horizontal="left"/>
    </xf>
    <xf numFmtId="0" fontId="4" fillId="20" borderId="31" xfId="0" applyFont="1" applyFill="1" applyBorder="1" applyAlignment="1"/>
    <xf numFmtId="0" fontId="22" fillId="0" borderId="44" xfId="0" applyFont="1" applyBorder="1" applyAlignment="1">
      <alignment horizontal="center"/>
    </xf>
    <xf numFmtId="0" fontId="22" fillId="0" borderId="45" xfId="0" applyFont="1" applyBorder="1" applyAlignment="1">
      <alignment horizontal="center"/>
    </xf>
    <xf numFmtId="0" fontId="12" fillId="0" borderId="17" xfId="0" applyFont="1" applyBorder="1" applyAlignment="1"/>
    <xf numFmtId="0" fontId="22" fillId="0" borderId="0" xfId="0" applyFont="1" applyAlignment="1"/>
    <xf numFmtId="0" fontId="22" fillId="0" borderId="9" xfId="0" applyFont="1" applyBorder="1" applyAlignment="1">
      <alignment horizontal="center"/>
    </xf>
    <xf numFmtId="0" fontId="22" fillId="0" borderId="46" xfId="0" applyFont="1" applyBorder="1" applyAlignment="1">
      <alignment horizontal="center"/>
    </xf>
    <xf numFmtId="0" fontId="22" fillId="0" borderId="33" xfId="0" applyFont="1" applyBorder="1" applyAlignment="1">
      <alignment horizontal="center"/>
    </xf>
    <xf numFmtId="0" fontId="22" fillId="0" borderId="20"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2" fillId="0" borderId="49" xfId="0" applyFont="1" applyBorder="1" applyAlignment="1">
      <alignment horizontal="center"/>
    </xf>
    <xf numFmtId="0" fontId="23" fillId="0" borderId="0" xfId="0" applyFont="1" applyAlignment="1"/>
    <xf numFmtId="0" fontId="25" fillId="0" borderId="16" xfId="29" applyFont="1" applyFill="1" applyBorder="1" applyAlignment="1" applyProtection="1"/>
    <xf numFmtId="0" fontId="5" fillId="0" borderId="0" xfId="0" applyFont="1" applyFill="1" applyAlignment="1"/>
    <xf numFmtId="0" fontId="26" fillId="0" borderId="0" xfId="0" applyFont="1" applyAlignment="1"/>
    <xf numFmtId="0" fontId="26" fillId="0" borderId="0" xfId="0" applyFont="1" applyFill="1" applyAlignment="1"/>
    <xf numFmtId="0" fontId="5" fillId="0" borderId="0" xfId="0" applyFont="1" applyFill="1" applyBorder="1" applyAlignment="1"/>
    <xf numFmtId="0" fontId="22" fillId="0" borderId="11" xfId="0" applyFont="1" applyBorder="1" applyAlignment="1">
      <alignment horizontal="center"/>
    </xf>
    <xf numFmtId="0" fontId="22" fillId="0" borderId="0" xfId="0" applyFont="1" applyFill="1" applyBorder="1" applyAlignment="1"/>
    <xf numFmtId="0" fontId="22" fillId="0" borderId="10" xfId="0" applyFont="1" applyBorder="1" applyAlignment="1"/>
    <xf numFmtId="0" fontId="22" fillId="0" borderId="19" xfId="0" applyFont="1" applyBorder="1" applyAlignment="1">
      <alignment horizontal="center"/>
    </xf>
    <xf numFmtId="0" fontId="27" fillId="21" borderId="0" xfId="0" applyFont="1" applyFill="1" applyBorder="1" applyAlignment="1">
      <alignment horizontal="center"/>
    </xf>
    <xf numFmtId="0" fontId="13" fillId="0" borderId="0" xfId="0" applyFont="1" applyAlignment="1"/>
    <xf numFmtId="43" fontId="1" fillId="0" borderId="0" xfId="31" applyFont="1" applyAlignment="1"/>
    <xf numFmtId="0" fontId="27" fillId="0" borderId="0" xfId="0" applyFont="1" applyAlignment="1"/>
    <xf numFmtId="0" fontId="22" fillId="22" borderId="20" xfId="0" applyFont="1" applyFill="1" applyBorder="1" applyAlignment="1">
      <alignment horizontal="center"/>
    </xf>
    <xf numFmtId="0" fontId="1" fillId="0" borderId="11" xfId="0" applyFont="1" applyBorder="1" applyAlignment="1"/>
    <xf numFmtId="0" fontId="9" fillId="0" borderId="50" xfId="29" applyBorder="1" applyAlignment="1" applyProtection="1"/>
    <xf numFmtId="0" fontId="22" fillId="0" borderId="0" xfId="0" applyFont="1" applyAlignment="1">
      <alignment vertical="top" wrapText="1"/>
    </xf>
    <xf numFmtId="0" fontId="21" fillId="0" borderId="0" xfId="0" applyFont="1" applyAlignment="1">
      <alignment wrapText="1"/>
    </xf>
    <xf numFmtId="0" fontId="0" fillId="0" borderId="0" xfId="0" applyAlignment="1">
      <alignment wrapText="1"/>
    </xf>
    <xf numFmtId="0" fontId="4" fillId="0" borderId="0" xfId="0" quotePrefix="1" applyFont="1" applyAlignment="1">
      <alignment wrapText="1"/>
    </xf>
    <xf numFmtId="0" fontId="20"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19" fillId="0" borderId="0" xfId="0" applyFont="1" applyAlignment="1">
      <alignment wrapText="1"/>
    </xf>
    <xf numFmtId="0" fontId="3" fillId="0" borderId="0" xfId="0" applyFont="1" applyFill="1" applyBorder="1" applyAlignment="1">
      <alignment wrapText="1"/>
    </xf>
    <xf numFmtId="0" fontId="20" fillId="0" borderId="0" xfId="0" applyFont="1" applyFill="1" applyBorder="1" applyAlignment="1">
      <alignment wrapText="1"/>
    </xf>
    <xf numFmtId="0" fontId="0" fillId="24" borderId="0" xfId="0" applyFill="1" applyAlignment="1">
      <alignment horizontal="center"/>
    </xf>
    <xf numFmtId="0" fontId="7" fillId="24" borderId="0" xfId="0" applyFont="1" applyFill="1" applyAlignment="1"/>
    <xf numFmtId="0" fontId="0" fillId="24" borderId="0" xfId="0" applyFill="1" applyAlignment="1"/>
    <xf numFmtId="0" fontId="5" fillId="24" borderId="0" xfId="0" applyFont="1" applyFill="1" applyAlignment="1"/>
    <xf numFmtId="0" fontId="44" fillId="0" borderId="46" xfId="0" applyFont="1" applyBorder="1" applyAlignment="1"/>
    <xf numFmtId="0" fontId="45" fillId="0" borderId="47" xfId="29" applyFont="1" applyBorder="1" applyAlignment="1" applyProtection="1"/>
    <xf numFmtId="0" fontId="7" fillId="24" borderId="19" xfId="0" applyFont="1" applyFill="1" applyBorder="1" applyAlignment="1">
      <alignment horizontal="center"/>
    </xf>
    <xf numFmtId="0" fontId="9" fillId="0" borderId="51" xfId="29" applyBorder="1" applyAlignment="1" applyProtection="1"/>
    <xf numFmtId="0" fontId="24" fillId="0" borderId="52" xfId="0" applyFont="1" applyBorder="1" applyAlignment="1"/>
    <xf numFmtId="0" fontId="24" fillId="0" borderId="15" xfId="0" applyFont="1" applyBorder="1" applyAlignment="1"/>
    <xf numFmtId="0" fontId="24" fillId="0" borderId="40" xfId="0" applyFont="1" applyBorder="1" applyAlignment="1"/>
    <xf numFmtId="0" fontId="24" fillId="0" borderId="51" xfId="0" applyFont="1" applyBorder="1" applyAlignment="1"/>
    <xf numFmtId="164" fontId="44" fillId="0" borderId="53" xfId="0" applyNumberFormat="1" applyFont="1" applyBorder="1" applyAlignment="1"/>
    <xf numFmtId="166" fontId="44" fillId="22" borderId="33" xfId="31" applyNumberFormat="1" applyFont="1" applyFill="1" applyBorder="1"/>
    <xf numFmtId="164" fontId="44" fillId="22" borderId="46" xfId="0" applyNumberFormat="1" applyFont="1" applyFill="1" applyBorder="1" applyAlignment="1"/>
    <xf numFmtId="166" fontId="44" fillId="0" borderId="54" xfId="31" applyNumberFormat="1" applyFont="1" applyBorder="1"/>
    <xf numFmtId="0" fontId="48" fillId="0" borderId="46" xfId="0" applyFont="1" applyBorder="1" applyAlignment="1"/>
    <xf numFmtId="0" fontId="10" fillId="20" borderId="55" xfId="0" applyFont="1" applyFill="1" applyBorder="1" applyAlignment="1"/>
    <xf numFmtId="0" fontId="50" fillId="0" borderId="14" xfId="0" applyFont="1" applyFill="1" applyBorder="1" applyAlignment="1">
      <alignment horizontal="right"/>
    </xf>
    <xf numFmtId="0" fontId="10" fillId="20" borderId="56" xfId="0" applyFont="1" applyFill="1" applyBorder="1" applyAlignment="1"/>
    <xf numFmtId="0" fontId="51" fillId="0" borderId="0" xfId="0" applyFont="1" applyAlignment="1"/>
    <xf numFmtId="0" fontId="52" fillId="0" borderId="0" xfId="0" applyFont="1" applyAlignment="1">
      <alignment horizontal="center"/>
    </xf>
    <xf numFmtId="0" fontId="53" fillId="0" borderId="0" xfId="0" applyFont="1" applyAlignment="1"/>
    <xf numFmtId="0" fontId="52" fillId="0" borderId="0" xfId="0" applyFont="1" applyAlignment="1"/>
    <xf numFmtId="0" fontId="53" fillId="0" borderId="0" xfId="0" applyFont="1" applyBorder="1" applyAlignment="1"/>
    <xf numFmtId="0" fontId="52" fillId="0" borderId="0" xfId="0" applyFont="1" applyBorder="1" applyAlignment="1"/>
    <xf numFmtId="0" fontId="54" fillId="0" borderId="0" xfId="0" applyFont="1" applyFill="1" applyAlignment="1">
      <alignment horizontal="center"/>
    </xf>
    <xf numFmtId="0" fontId="51" fillId="0" borderId="0" xfId="0" applyFont="1" applyFill="1" applyAlignment="1"/>
    <xf numFmtId="0" fontId="51" fillId="0" borderId="0" xfId="0" applyFont="1" applyFill="1" applyBorder="1" applyAlignment="1"/>
    <xf numFmtId="0" fontId="54" fillId="0" borderId="0" xfId="0" applyFont="1" applyAlignment="1">
      <alignment horizontal="center"/>
    </xf>
    <xf numFmtId="0" fontId="52" fillId="0" borderId="0" xfId="0" applyFont="1" applyFill="1" applyAlignment="1">
      <alignment horizontal="center"/>
    </xf>
    <xf numFmtId="0" fontId="55" fillId="0" borderId="0" xfId="0" applyFont="1" applyAlignment="1">
      <alignment horizontal="right"/>
    </xf>
    <xf numFmtId="0" fontId="9" fillId="0" borderId="57" xfId="29" applyBorder="1" applyAlignment="1" applyProtection="1"/>
    <xf numFmtId="0" fontId="48" fillId="0" borderId="35" xfId="0" applyFont="1" applyBorder="1" applyAlignment="1"/>
    <xf numFmtId="0" fontId="48" fillId="0" borderId="20" xfId="0" applyFont="1" applyBorder="1" applyAlignment="1"/>
    <xf numFmtId="0" fontId="3" fillId="0" borderId="0" xfId="0" applyFont="1" applyBorder="1" applyAlignment="1"/>
    <xf numFmtId="0" fontId="47" fillId="0" borderId="58" xfId="0" applyFont="1" applyBorder="1" applyAlignment="1"/>
    <xf numFmtId="0" fontId="47" fillId="0" borderId="59" xfId="0" applyFont="1" applyBorder="1" applyAlignment="1"/>
    <xf numFmtId="166" fontId="44" fillId="0" borderId="55" xfId="31" applyNumberFormat="1" applyFont="1" applyBorder="1"/>
    <xf numFmtId="0" fontId="54" fillId="0" borderId="0" xfId="0" applyFont="1" applyFill="1" applyBorder="1" applyAlignment="1"/>
    <xf numFmtId="0" fontId="51" fillId="0" borderId="0" xfId="0" applyFont="1" applyFill="1" applyBorder="1" applyAlignment="1">
      <alignment horizontal="left"/>
    </xf>
    <xf numFmtId="3" fontId="1" fillId="0" borderId="0" xfId="0" applyNumberFormat="1" applyFont="1" applyAlignment="1"/>
    <xf numFmtId="11" fontId="1" fillId="0" borderId="0" xfId="0" applyNumberFormat="1" applyFont="1" applyAlignment="1"/>
    <xf numFmtId="0" fontId="10" fillId="24" borderId="60" xfId="0" applyFont="1" applyFill="1" applyBorder="1" applyAlignment="1"/>
    <xf numFmtId="0" fontId="10" fillId="24" borderId="0" xfId="0" applyFont="1" applyFill="1" applyAlignment="1">
      <alignment horizontal="center"/>
    </xf>
    <xf numFmtId="0" fontId="10" fillId="24" borderId="0" xfId="0" applyFont="1" applyFill="1" applyAlignment="1"/>
    <xf numFmtId="0" fontId="54" fillId="0" borderId="0" xfId="0" applyFont="1" applyAlignment="1"/>
    <xf numFmtId="0" fontId="0" fillId="0" borderId="0" xfId="0">
      <alignment horizontal="left" wrapText="1"/>
    </xf>
    <xf numFmtId="0" fontId="10" fillId="0" borderId="14" xfId="0" applyFont="1" applyBorder="1" applyAlignment="1"/>
    <xf numFmtId="0" fontId="53" fillId="0" borderId="0" xfId="0" applyFont="1" applyFill="1" applyBorder="1" applyAlignment="1">
      <alignment horizontal="left"/>
    </xf>
    <xf numFmtId="0" fontId="48" fillId="0" borderId="31" xfId="0" applyFont="1" applyBorder="1" applyAlignment="1">
      <alignment horizontal="left" vertical="top" wrapText="1"/>
    </xf>
    <xf numFmtId="169" fontId="48" fillId="0" borderId="31" xfId="31" applyNumberFormat="1" applyFont="1" applyBorder="1" applyAlignment="1">
      <alignment horizontal="right" vertical="top" wrapText="1"/>
    </xf>
    <xf numFmtId="0" fontId="48" fillId="0" borderId="32" xfId="0" applyFont="1" applyBorder="1" applyAlignment="1">
      <alignment horizontal="left" vertical="top" wrapText="1"/>
    </xf>
    <xf numFmtId="169" fontId="48" fillId="0" borderId="32" xfId="31" applyNumberFormat="1" applyFont="1" applyBorder="1" applyAlignment="1">
      <alignment horizontal="right" vertical="top" wrapText="1"/>
    </xf>
    <xf numFmtId="0" fontId="48" fillId="0" borderId="31" xfId="0" applyFont="1" applyBorder="1" applyAlignment="1">
      <alignment horizontal="right" vertical="top" wrapText="1"/>
    </xf>
    <xf numFmtId="0" fontId="48" fillId="0" borderId="32" xfId="0" applyFont="1" applyBorder="1" applyAlignment="1">
      <alignment horizontal="center" vertical="top" wrapText="1"/>
    </xf>
    <xf numFmtId="0" fontId="48" fillId="0" borderId="32" xfId="0" applyFont="1" applyBorder="1" applyAlignment="1">
      <alignment horizontal="right" vertical="top" wrapText="1"/>
    </xf>
    <xf numFmtId="164" fontId="48" fillId="0" borderId="31" xfId="37" applyNumberFormat="1" applyFont="1" applyBorder="1" applyAlignment="1">
      <alignment horizontal="right" vertical="top" wrapText="1"/>
    </xf>
    <xf numFmtId="164" fontId="48" fillId="0" borderId="32" xfId="37" applyNumberFormat="1" applyFont="1" applyBorder="1" applyAlignment="1">
      <alignment horizontal="right" vertical="top" wrapText="1"/>
    </xf>
    <xf numFmtId="9" fontId="48" fillId="0" borderId="31" xfId="0" applyNumberFormat="1" applyFont="1" applyBorder="1" applyAlignment="1">
      <alignment horizontal="right" vertical="top" wrapText="1"/>
    </xf>
    <xf numFmtId="0" fontId="48" fillId="0" borderId="61" xfId="0" applyFont="1" applyBorder="1" applyAlignment="1">
      <alignment horizontal="left" vertical="top" wrapText="1"/>
    </xf>
    <xf numFmtId="0" fontId="48" fillId="0" borderId="57" xfId="0" applyFont="1" applyBorder="1" applyAlignment="1">
      <alignment horizontal="left" vertical="top" wrapText="1"/>
    </xf>
    <xf numFmtId="0" fontId="48" fillId="0" borderId="61" xfId="0" applyFont="1" applyBorder="1" applyAlignment="1">
      <alignment horizontal="right" vertical="top" wrapText="1"/>
    </xf>
    <xf numFmtId="0" fontId="48" fillId="0" borderId="57" xfId="0" applyFont="1" applyBorder="1" applyAlignment="1">
      <alignment horizontal="right" vertical="top" wrapText="1"/>
    </xf>
    <xf numFmtId="10" fontId="1" fillId="0" borderId="0" xfId="37" applyNumberFormat="1" applyFont="1" applyAlignment="1"/>
    <xf numFmtId="173" fontId="44" fillId="0" borderId="55" xfId="0" applyNumberFormat="1" applyFont="1" applyBorder="1" applyAlignment="1"/>
    <xf numFmtId="173" fontId="44" fillId="0" borderId="44" xfId="0" applyNumberFormat="1" applyFont="1" applyBorder="1" applyAlignment="1"/>
    <xf numFmtId="173" fontId="44" fillId="0" borderId="54" xfId="0" applyNumberFormat="1" applyFont="1" applyBorder="1" applyAlignment="1"/>
    <xf numFmtId="0" fontId="44" fillId="0" borderId="16" xfId="0" applyFont="1" applyBorder="1" applyAlignment="1"/>
    <xf numFmtId="173" fontId="44" fillId="0" borderId="55" xfId="0" applyNumberFormat="1" applyFont="1" applyFill="1" applyBorder="1" applyAlignment="1"/>
    <xf numFmtId="173" fontId="44" fillId="0" borderId="44" xfId="0" applyNumberFormat="1" applyFont="1" applyFill="1" applyBorder="1" applyAlignment="1"/>
    <xf numFmtId="166" fontId="44" fillId="0" borderId="44" xfId="31" applyNumberFormat="1" applyFont="1" applyBorder="1"/>
    <xf numFmtId="0" fontId="56" fillId="0" borderId="0" xfId="0" applyFont="1" applyAlignment="1"/>
    <xf numFmtId="171" fontId="44" fillId="0" borderId="55" xfId="31" applyNumberFormat="1" applyFont="1" applyBorder="1" applyAlignment="1"/>
    <xf numFmtId="171" fontId="44" fillId="0" borderId="44" xfId="31" applyNumberFormat="1" applyFont="1" applyBorder="1" applyAlignment="1"/>
    <xf numFmtId="171" fontId="44" fillId="0" borderId="54" xfId="31" applyNumberFormat="1" applyFont="1" applyBorder="1" applyAlignment="1"/>
    <xf numFmtId="171" fontId="44" fillId="0" borderId="16" xfId="31" applyNumberFormat="1" applyFont="1" applyBorder="1" applyAlignment="1"/>
    <xf numFmtId="0" fontId="10" fillId="0" borderId="0" xfId="0" applyFont="1" applyAlignment="1"/>
    <xf numFmtId="0" fontId="44" fillId="0" borderId="14" xfId="0" applyFont="1" applyFill="1" applyBorder="1" applyAlignment="1"/>
    <xf numFmtId="0" fontId="57" fillId="0" borderId="0" xfId="0" applyFont="1" applyFill="1" applyAlignment="1">
      <alignment horizontal="left" vertical="center" wrapText="1"/>
    </xf>
    <xf numFmtId="0" fontId="44" fillId="0" borderId="0" xfId="0" applyFont="1" applyBorder="1" applyAlignment="1">
      <alignment horizontal="right"/>
    </xf>
    <xf numFmtId="0" fontId="55" fillId="0" borderId="29" xfId="0" applyFont="1" applyBorder="1" applyAlignment="1"/>
    <xf numFmtId="171" fontId="44" fillId="0" borderId="55" xfId="31" applyNumberFormat="1" applyFont="1" applyFill="1" applyBorder="1" applyAlignment="1"/>
    <xf numFmtId="171" fontId="44" fillId="0" borderId="44" xfId="31" applyNumberFormat="1" applyFont="1" applyFill="1" applyBorder="1" applyAlignment="1"/>
    <xf numFmtId="0" fontId="7" fillId="24" borderId="34" xfId="0" applyFont="1" applyFill="1" applyBorder="1" applyAlignment="1"/>
    <xf numFmtId="0" fontId="46" fillId="24" borderId="21" xfId="0" applyFont="1" applyFill="1" applyBorder="1" applyAlignment="1"/>
    <xf numFmtId="0" fontId="7" fillId="24" borderId="23" xfId="0" applyFont="1" applyFill="1" applyBorder="1" applyAlignment="1"/>
    <xf numFmtId="0" fontId="46" fillId="24" borderId="13" xfId="0" applyFont="1" applyFill="1" applyBorder="1" applyAlignment="1"/>
    <xf numFmtId="0" fontId="7" fillId="24" borderId="62" xfId="0" applyFont="1" applyFill="1" applyBorder="1" applyAlignment="1"/>
    <xf numFmtId="0" fontId="46" fillId="24" borderId="14" xfId="0" applyFont="1" applyFill="1" applyBorder="1" applyAlignment="1"/>
    <xf numFmtId="0" fontId="46" fillId="24" borderId="10" xfId="0" applyFont="1" applyFill="1" applyBorder="1" applyAlignment="1"/>
    <xf numFmtId="0" fontId="46" fillId="24" borderId="0" xfId="0" applyFont="1" applyFill="1" applyBorder="1" applyAlignment="1"/>
    <xf numFmtId="0" fontId="46" fillId="24" borderId="44" xfId="0" applyFont="1" applyFill="1" applyBorder="1" applyAlignment="1"/>
    <xf numFmtId="0" fontId="46" fillId="24" borderId="33" xfId="0" applyFont="1" applyFill="1" applyBorder="1" applyAlignment="1"/>
    <xf numFmtId="0" fontId="46" fillId="24" borderId="62" xfId="0" applyFont="1" applyFill="1" applyBorder="1" applyAlignment="1"/>
    <xf numFmtId="0" fontId="46" fillId="24" borderId="48" xfId="0" applyFont="1" applyFill="1" applyBorder="1" applyAlignment="1"/>
    <xf numFmtId="0" fontId="7" fillId="24" borderId="29" xfId="0" applyFont="1" applyFill="1" applyBorder="1" applyAlignment="1">
      <alignment horizontal="center"/>
    </xf>
    <xf numFmtId="0" fontId="7" fillId="24" borderId="54" xfId="0" applyFont="1" applyFill="1" applyBorder="1" applyAlignment="1">
      <alignment horizontal="center"/>
    </xf>
    <xf numFmtId="0" fontId="46" fillId="24" borderId="34" xfId="0" applyFont="1" applyFill="1" applyBorder="1" applyAlignment="1"/>
    <xf numFmtId="0" fontId="46" fillId="24" borderId="55" xfId="0" applyFont="1" applyFill="1" applyBorder="1" applyAlignment="1"/>
    <xf numFmtId="0" fontId="7" fillId="24" borderId="60" xfId="0" applyFont="1" applyFill="1" applyBorder="1" applyAlignment="1">
      <alignment horizontal="center"/>
    </xf>
    <xf numFmtId="0" fontId="7" fillId="24" borderId="55" xfId="0" applyFont="1" applyFill="1" applyBorder="1" applyAlignment="1">
      <alignment horizontal="center"/>
    </xf>
    <xf numFmtId="0" fontId="7" fillId="24" borderId="63" xfId="0" applyFont="1" applyFill="1" applyBorder="1" applyAlignment="1">
      <alignment horizontal="center"/>
    </xf>
    <xf numFmtId="0" fontId="10" fillId="24" borderId="34" xfId="0" applyFont="1" applyFill="1" applyBorder="1" applyAlignment="1"/>
    <xf numFmtId="0" fontId="10" fillId="24" borderId="21" xfId="0" applyFont="1" applyFill="1" applyBorder="1" applyAlignment="1"/>
    <xf numFmtId="0" fontId="10" fillId="24" borderId="23" xfId="0" applyFont="1" applyFill="1" applyBorder="1" applyAlignment="1"/>
    <xf numFmtId="0" fontId="10" fillId="24" borderId="13" xfId="0" applyFont="1" applyFill="1" applyBorder="1" applyAlignment="1"/>
    <xf numFmtId="0" fontId="10" fillId="24" borderId="24" xfId="0" applyFont="1" applyFill="1" applyBorder="1" applyAlignment="1"/>
    <xf numFmtId="0" fontId="10" fillId="24" borderId="25" xfId="0" applyFont="1" applyFill="1" applyBorder="1" applyAlignment="1"/>
    <xf numFmtId="0" fontId="10" fillId="24" borderId="30" xfId="0" applyFont="1" applyFill="1" applyBorder="1" applyAlignment="1"/>
    <xf numFmtId="0" fontId="10" fillId="24" borderId="12" xfId="0" applyFont="1" applyFill="1" applyBorder="1" applyAlignment="1"/>
    <xf numFmtId="0" fontId="10" fillId="24" borderId="10" xfId="0" applyFont="1" applyFill="1" applyBorder="1" applyAlignment="1"/>
    <xf numFmtId="0" fontId="10" fillId="24" borderId="0" xfId="0" applyFont="1" applyFill="1" applyBorder="1" applyAlignment="1"/>
    <xf numFmtId="0" fontId="10" fillId="24" borderId="37" xfId="0" applyFont="1" applyFill="1" applyBorder="1" applyAlignment="1"/>
    <xf numFmtId="0" fontId="10" fillId="24" borderId="64" xfId="0" applyFont="1" applyFill="1" applyBorder="1" applyAlignment="1"/>
    <xf numFmtId="0" fontId="10" fillId="24" borderId="46" xfId="0" applyFont="1" applyFill="1" applyBorder="1" applyAlignment="1"/>
    <xf numFmtId="0" fontId="10" fillId="24" borderId="36" xfId="0" applyFont="1" applyFill="1" applyBorder="1" applyAlignment="1"/>
    <xf numFmtId="0" fontId="10" fillId="24" borderId="51" xfId="0" applyFont="1" applyFill="1" applyBorder="1" applyAlignment="1"/>
    <xf numFmtId="0" fontId="10" fillId="24" borderId="65" xfId="0" applyFont="1" applyFill="1" applyBorder="1" applyAlignment="1"/>
    <xf numFmtId="0" fontId="10" fillId="24" borderId="29" xfId="0" applyFont="1" applyFill="1" applyBorder="1" applyAlignment="1"/>
    <xf numFmtId="0" fontId="11" fillId="24" borderId="16" xfId="0" applyFont="1" applyFill="1" applyBorder="1" applyAlignment="1"/>
    <xf numFmtId="0" fontId="10" fillId="24" borderId="16" xfId="0" applyFont="1" applyFill="1" applyBorder="1" applyAlignment="1"/>
    <xf numFmtId="0" fontId="10" fillId="24" borderId="60" xfId="0" applyFont="1" applyFill="1" applyBorder="1" applyAlignment="1">
      <alignment horizontal="center"/>
    </xf>
    <xf numFmtId="0" fontId="10" fillId="24" borderId="63" xfId="0" applyFont="1" applyFill="1" applyBorder="1" applyAlignment="1">
      <alignment horizontal="center"/>
    </xf>
    <xf numFmtId="0" fontId="10" fillId="24" borderId="66" xfId="0" applyFont="1" applyFill="1" applyBorder="1" applyAlignment="1">
      <alignment horizontal="center"/>
    </xf>
    <xf numFmtId="0" fontId="10" fillId="24" borderId="67" xfId="0" applyFont="1" applyFill="1" applyBorder="1" applyAlignment="1">
      <alignment horizontal="center"/>
    </xf>
    <xf numFmtId="0" fontId="10" fillId="24" borderId="68" xfId="0" applyFont="1" applyFill="1" applyBorder="1" applyAlignment="1"/>
    <xf numFmtId="0" fontId="1" fillId="0" borderId="0" xfId="0" applyFont="1" applyAlignment="1">
      <alignment vertical="top" wrapText="1"/>
    </xf>
    <xf numFmtId="0" fontId="10" fillId="24" borderId="0" xfId="0" applyFont="1" applyFill="1" applyAlignment="1">
      <alignment horizontal="right"/>
    </xf>
    <xf numFmtId="0" fontId="11" fillId="24" borderId="0" xfId="0" applyFont="1" applyFill="1" applyAlignment="1">
      <alignment wrapText="1"/>
    </xf>
    <xf numFmtId="0" fontId="7" fillId="0" borderId="0" xfId="0" applyFont="1" applyFill="1" applyAlignment="1">
      <alignment horizontal="left" vertical="center" wrapText="1"/>
    </xf>
    <xf numFmtId="0" fontId="55" fillId="0" borderId="0" xfId="0" applyFont="1" applyAlignment="1">
      <alignment wrapText="1"/>
    </xf>
    <xf numFmtId="0" fontId="56" fillId="0" borderId="0" xfId="0" applyFont="1" applyAlignment="1">
      <alignment wrapText="1"/>
    </xf>
    <xf numFmtId="0" fontId="56" fillId="0" borderId="0" xfId="0" applyFont="1" applyFill="1" applyBorder="1" applyAlignment="1">
      <alignment wrapText="1"/>
    </xf>
    <xf numFmtId="0" fontId="10" fillId="24" borderId="43" xfId="0" applyFont="1" applyFill="1" applyBorder="1" applyAlignment="1">
      <alignment horizontal="center" wrapText="1"/>
    </xf>
    <xf numFmtId="0" fontId="10" fillId="24" borderId="12" xfId="0" applyFont="1" applyFill="1" applyBorder="1" applyAlignment="1">
      <alignment horizontal="center" wrapText="1"/>
    </xf>
    <xf numFmtId="0" fontId="10" fillId="24" borderId="69" xfId="0" applyFont="1" applyFill="1" applyBorder="1" applyAlignment="1">
      <alignment horizontal="center" wrapText="1"/>
    </xf>
    <xf numFmtId="0" fontId="10" fillId="24" borderId="43" xfId="0" applyFont="1" applyFill="1" applyBorder="1" applyAlignment="1"/>
    <xf numFmtId="0" fontId="10" fillId="24" borderId="62" xfId="0" applyFont="1" applyFill="1" applyBorder="1" applyAlignment="1"/>
    <xf numFmtId="0" fontId="10" fillId="24" borderId="55" xfId="0" applyFont="1" applyFill="1" applyBorder="1" applyAlignment="1"/>
    <xf numFmtId="0" fontId="10" fillId="24" borderId="33" xfId="0" applyFont="1" applyFill="1" applyBorder="1" applyAlignment="1"/>
    <xf numFmtId="0" fontId="10" fillId="24" borderId="14" xfId="0" applyFont="1" applyFill="1" applyBorder="1" applyAlignment="1"/>
    <xf numFmtId="0" fontId="10" fillId="24" borderId="48" xfId="0" applyFont="1" applyFill="1" applyBorder="1" applyAlignment="1"/>
    <xf numFmtId="0" fontId="10" fillId="24" borderId="70" xfId="0" applyFont="1" applyFill="1" applyBorder="1" applyAlignment="1">
      <alignment horizontal="center"/>
    </xf>
    <xf numFmtId="0" fontId="10" fillId="24" borderId="54" xfId="0" applyFont="1" applyFill="1" applyBorder="1" applyAlignment="1">
      <alignment horizontal="center"/>
    </xf>
    <xf numFmtId="0" fontId="10" fillId="24" borderId="22" xfId="0" applyFont="1" applyFill="1" applyBorder="1" applyAlignment="1">
      <alignment horizontal="center"/>
    </xf>
    <xf numFmtId="0" fontId="7" fillId="24" borderId="29" xfId="0" applyFont="1" applyFill="1" applyBorder="1" applyAlignment="1"/>
    <xf numFmtId="0" fontId="46" fillId="24" borderId="16" xfId="0" applyFont="1" applyFill="1" applyBorder="1" applyAlignment="1"/>
    <xf numFmtId="0" fontId="46" fillId="24" borderId="68" xfId="0" applyFont="1" applyFill="1" applyBorder="1" applyAlignment="1"/>
    <xf numFmtId="0" fontId="46" fillId="24" borderId="19" xfId="0" applyFont="1" applyFill="1" applyBorder="1" applyAlignment="1">
      <alignment horizontal="center"/>
    </xf>
    <xf numFmtId="0" fontId="46" fillId="24" borderId="23" xfId="0" applyFont="1" applyFill="1" applyBorder="1" applyAlignment="1"/>
    <xf numFmtId="0" fontId="46" fillId="24" borderId="36" xfId="0" applyFont="1" applyFill="1" applyBorder="1" applyAlignment="1"/>
    <xf numFmtId="0" fontId="46" fillId="24" borderId="24" xfId="0" applyFont="1" applyFill="1" applyBorder="1" applyAlignment="1"/>
    <xf numFmtId="0" fontId="46" fillId="24" borderId="25" xfId="0" applyFont="1" applyFill="1" applyBorder="1" applyAlignment="1"/>
    <xf numFmtId="0" fontId="46" fillId="24" borderId="71" xfId="0" applyFont="1" applyFill="1" applyBorder="1" applyAlignment="1"/>
    <xf numFmtId="0" fontId="46" fillId="24" borderId="29" xfId="0" applyFont="1" applyFill="1" applyBorder="1" applyAlignment="1"/>
    <xf numFmtId="0" fontId="46" fillId="24" borderId="68" xfId="0" applyFont="1" applyFill="1" applyBorder="1" applyAlignment="1">
      <alignment horizontal="right"/>
    </xf>
    <xf numFmtId="0" fontId="46" fillId="24" borderId="72" xfId="0" applyFont="1" applyFill="1" applyBorder="1" applyAlignment="1"/>
    <xf numFmtId="0" fontId="46" fillId="24" borderId="73" xfId="0" applyFont="1" applyFill="1" applyBorder="1" applyAlignment="1"/>
    <xf numFmtId="0" fontId="46" fillId="24" borderId="74" xfId="0" applyFont="1" applyFill="1" applyBorder="1" applyAlignment="1"/>
    <xf numFmtId="0" fontId="46" fillId="24" borderId="26" xfId="0" applyFont="1" applyFill="1" applyBorder="1" applyAlignment="1"/>
    <xf numFmtId="0" fontId="46" fillId="24" borderId="27" xfId="0" applyFont="1" applyFill="1" applyBorder="1" applyAlignment="1"/>
    <xf numFmtId="0" fontId="46" fillId="24" borderId="65" xfId="0" applyFont="1" applyFill="1" applyBorder="1" applyAlignment="1"/>
    <xf numFmtId="0" fontId="11" fillId="24" borderId="62" xfId="0" applyFont="1" applyFill="1" applyBorder="1" applyAlignment="1">
      <alignment horizontal="right"/>
    </xf>
    <xf numFmtId="0" fontId="11" fillId="24" borderId="62" xfId="0" applyFont="1" applyFill="1" applyBorder="1" applyAlignment="1"/>
    <xf numFmtId="0" fontId="10" fillId="24" borderId="71" xfId="0" applyFont="1" applyFill="1" applyBorder="1" applyAlignment="1"/>
    <xf numFmtId="0" fontId="11" fillId="24" borderId="68" xfId="0" applyFont="1" applyFill="1" applyBorder="1" applyAlignment="1">
      <alignment horizontal="right"/>
    </xf>
    <xf numFmtId="0" fontId="10" fillId="24" borderId="29" xfId="0" applyFont="1" applyFill="1" applyBorder="1" applyAlignment="1">
      <alignment horizontal="center"/>
    </xf>
    <xf numFmtId="0" fontId="10" fillId="24" borderId="16" xfId="0" applyFont="1" applyFill="1" applyBorder="1" applyAlignment="1">
      <alignment horizontal="center"/>
    </xf>
    <xf numFmtId="0" fontId="1" fillId="24" borderId="75" xfId="0" applyFont="1" applyFill="1" applyBorder="1" applyAlignment="1"/>
    <xf numFmtId="0" fontId="1" fillId="24" borderId="36" xfId="0" applyFont="1" applyFill="1" applyBorder="1" applyAlignment="1"/>
    <xf numFmtId="0" fontId="10" fillId="24" borderId="19" xfId="0" applyFont="1" applyFill="1" applyBorder="1" applyAlignment="1">
      <alignment horizontal="center"/>
    </xf>
    <xf numFmtId="0" fontId="4" fillId="24" borderId="28" xfId="0" applyFont="1" applyFill="1" applyBorder="1" applyAlignment="1"/>
    <xf numFmtId="0" fontId="44" fillId="0" borderId="0" xfId="0" applyFont="1" applyFill="1" applyBorder="1" applyAlignment="1">
      <alignment horizontal="center"/>
    </xf>
    <xf numFmtId="0" fontId="44" fillId="0" borderId="0" xfId="0" applyFont="1" applyFill="1" applyBorder="1" applyAlignment="1"/>
    <xf numFmtId="166" fontId="44" fillId="0" borderId="50" xfId="31" applyNumberFormat="1" applyFont="1" applyFill="1" applyBorder="1" applyAlignment="1"/>
    <xf numFmtId="0" fontId="10" fillId="24" borderId="76" xfId="0" applyFont="1" applyFill="1" applyBorder="1" applyAlignment="1">
      <alignment horizontal="center"/>
    </xf>
    <xf numFmtId="0" fontId="10" fillId="24" borderId="11" xfId="0" applyFont="1" applyFill="1" applyBorder="1" applyAlignment="1">
      <alignment horizontal="center"/>
    </xf>
    <xf numFmtId="0" fontId="10" fillId="24" borderId="26" xfId="0" applyFont="1" applyFill="1" applyBorder="1" applyAlignment="1"/>
    <xf numFmtId="0" fontId="10" fillId="24" borderId="56" xfId="0" applyFont="1" applyFill="1" applyBorder="1" applyAlignment="1"/>
    <xf numFmtId="0" fontId="11" fillId="24" borderId="30" xfId="0" applyFont="1" applyFill="1" applyBorder="1" applyAlignment="1"/>
    <xf numFmtId="0" fontId="11" fillId="24" borderId="12" xfId="0" applyFont="1" applyFill="1" applyBorder="1" applyAlignment="1">
      <alignment horizontal="right"/>
    </xf>
    <xf numFmtId="0" fontId="11" fillId="24" borderId="14" xfId="0" applyFont="1" applyFill="1" applyBorder="1" applyAlignment="1">
      <alignment horizontal="right"/>
    </xf>
    <xf numFmtId="0" fontId="46" fillId="24" borderId="30" xfId="0" applyFont="1" applyFill="1" applyBorder="1" applyAlignment="1"/>
    <xf numFmtId="0" fontId="7" fillId="24" borderId="64" xfId="0" applyFont="1" applyFill="1" applyBorder="1" applyAlignment="1">
      <alignment horizontal="right"/>
    </xf>
    <xf numFmtId="0" fontId="7" fillId="24" borderId="62" xfId="0" applyFont="1" applyFill="1" applyBorder="1" applyAlignment="1">
      <alignment vertical="top"/>
    </xf>
    <xf numFmtId="0" fontId="7" fillId="24" borderId="14" xfId="0" applyFont="1" applyFill="1" applyBorder="1" applyAlignment="1">
      <alignment horizontal="right" vertical="top"/>
    </xf>
    <xf numFmtId="0" fontId="10" fillId="24" borderId="28" xfId="0" applyFont="1" applyFill="1" applyBorder="1" applyAlignment="1"/>
    <xf numFmtId="0" fontId="10" fillId="24" borderId="31" xfId="0" applyFont="1" applyFill="1" applyBorder="1" applyAlignment="1"/>
    <xf numFmtId="0" fontId="11" fillId="24" borderId="29" xfId="0" applyFont="1" applyFill="1" applyBorder="1" applyAlignment="1"/>
    <xf numFmtId="0" fontId="46" fillId="25" borderId="16" xfId="0" applyFont="1" applyFill="1" applyBorder="1" applyAlignment="1"/>
    <xf numFmtId="0" fontId="4" fillId="25" borderId="16" xfId="0" applyFont="1" applyFill="1" applyBorder="1" applyAlignment="1"/>
    <xf numFmtId="0" fontId="4" fillId="25" borderId="19" xfId="0" applyFont="1" applyFill="1" applyBorder="1" applyAlignment="1"/>
    <xf numFmtId="0" fontId="58" fillId="25" borderId="29" xfId="0" applyFont="1" applyFill="1" applyBorder="1" applyAlignment="1"/>
    <xf numFmtId="0" fontId="48" fillId="25" borderId="16" xfId="0" applyFont="1" applyFill="1" applyBorder="1" applyAlignment="1">
      <alignment horizontal="left"/>
    </xf>
    <xf numFmtId="0" fontId="59" fillId="25" borderId="29" xfId="0" applyFont="1" applyFill="1" applyBorder="1" applyAlignment="1"/>
    <xf numFmtId="0" fontId="44" fillId="25" borderId="16" xfId="0" applyFont="1" applyFill="1" applyBorder="1" applyAlignment="1"/>
    <xf numFmtId="0" fontId="44" fillId="25" borderId="19" xfId="0" applyFont="1" applyFill="1" applyBorder="1" applyAlignment="1"/>
    <xf numFmtId="0" fontId="10" fillId="24" borderId="77" xfId="0" applyFont="1" applyFill="1" applyBorder="1" applyAlignment="1">
      <alignment horizontal="center" vertical="center" wrapText="1"/>
    </xf>
    <xf numFmtId="0" fontId="44" fillId="25" borderId="76" xfId="0" applyFont="1" applyFill="1" applyBorder="1" applyAlignment="1"/>
    <xf numFmtId="0" fontId="44" fillId="25" borderId="78" xfId="0" applyFont="1" applyFill="1" applyBorder="1" applyAlignment="1"/>
    <xf numFmtId="0" fontId="44" fillId="25" borderId="79" xfId="0" applyFont="1" applyFill="1" applyBorder="1" applyAlignment="1"/>
    <xf numFmtId="0" fontId="10" fillId="24" borderId="80" xfId="0" applyFont="1" applyFill="1" applyBorder="1" applyAlignment="1"/>
    <xf numFmtId="0" fontId="10" fillId="24" borderId="32" xfId="0" applyFont="1" applyFill="1" applyBorder="1" applyAlignment="1"/>
    <xf numFmtId="0" fontId="10" fillId="24" borderId="74" xfId="0" applyFont="1" applyFill="1" applyBorder="1" applyAlignment="1"/>
    <xf numFmtId="0" fontId="10" fillId="24" borderId="19" xfId="0" applyFont="1" applyFill="1" applyBorder="1" applyAlignment="1"/>
    <xf numFmtId="43" fontId="1" fillId="0" borderId="0" xfId="0" applyNumberFormat="1" applyFont="1" applyAlignment="1"/>
    <xf numFmtId="0" fontId="1" fillId="25" borderId="76" xfId="0" applyFont="1" applyFill="1" applyBorder="1" applyAlignment="1"/>
    <xf numFmtId="0" fontId="1" fillId="25" borderId="78" xfId="0" applyFont="1" applyFill="1" applyBorder="1" applyAlignment="1"/>
    <xf numFmtId="0" fontId="1" fillId="25" borderId="79" xfId="0" applyFont="1" applyFill="1" applyBorder="1" applyAlignment="1"/>
    <xf numFmtId="0" fontId="10" fillId="24" borderId="77" xfId="0" applyFont="1" applyFill="1" applyBorder="1" applyAlignment="1">
      <alignment horizontal="center" wrapText="1"/>
    </xf>
    <xf numFmtId="0" fontId="10" fillId="24" borderId="17" xfId="0" applyFont="1" applyFill="1" applyBorder="1" applyAlignment="1"/>
    <xf numFmtId="0" fontId="1" fillId="24" borderId="17" xfId="0" applyFont="1" applyFill="1" applyBorder="1" applyAlignment="1"/>
    <xf numFmtId="0" fontId="44" fillId="25" borderId="60" xfId="0" applyFont="1" applyFill="1" applyBorder="1" applyAlignment="1"/>
    <xf numFmtId="0" fontId="44" fillId="25" borderId="0" xfId="0" applyFont="1" applyFill="1" applyAlignment="1">
      <alignment horizontal="center"/>
    </xf>
    <xf numFmtId="0" fontId="44" fillId="25" borderId="79" xfId="0" applyFont="1" applyFill="1" applyBorder="1" applyAlignment="1">
      <alignment horizontal="center"/>
    </xf>
    <xf numFmtId="0" fontId="44" fillId="25" borderId="0" xfId="0" applyFont="1" applyFill="1" applyAlignment="1"/>
    <xf numFmtId="0" fontId="44" fillId="25" borderId="19" xfId="0" applyFont="1" applyFill="1" applyBorder="1" applyAlignment="1">
      <alignment horizontal="left"/>
    </xf>
    <xf numFmtId="169" fontId="0" fillId="0" borderId="0" xfId="0" applyNumberFormat="1" applyAlignment="1"/>
    <xf numFmtId="0" fontId="10" fillId="24" borderId="66" xfId="0" applyFont="1" applyFill="1" applyBorder="1" applyAlignment="1"/>
    <xf numFmtId="164" fontId="10" fillId="24" borderId="77" xfId="37" applyNumberFormat="1" applyFont="1" applyFill="1" applyBorder="1" applyAlignment="1">
      <alignment horizontal="center"/>
    </xf>
    <xf numFmtId="0" fontId="46" fillId="24" borderId="39" xfId="0" applyFont="1" applyFill="1" applyBorder="1" applyAlignment="1"/>
    <xf numFmtId="0" fontId="10" fillId="24" borderId="77" xfId="0" applyFont="1" applyFill="1" applyBorder="1" applyAlignment="1">
      <alignment horizontal="center"/>
    </xf>
    <xf numFmtId="0" fontId="10" fillId="24" borderId="39" xfId="0" applyFont="1" applyFill="1" applyBorder="1" applyAlignment="1"/>
    <xf numFmtId="0" fontId="1" fillId="24" borderId="21" xfId="0" applyFont="1" applyFill="1" applyBorder="1" applyAlignment="1">
      <alignment horizontal="center"/>
    </xf>
    <xf numFmtId="0" fontId="1" fillId="24" borderId="25" xfId="0" applyFont="1" applyFill="1" applyBorder="1" applyAlignment="1">
      <alignment horizontal="center"/>
    </xf>
    <xf numFmtId="0" fontId="46" fillId="24" borderId="35" xfId="0" applyFont="1" applyFill="1" applyBorder="1" applyAlignment="1"/>
    <xf numFmtId="0" fontId="46" fillId="24" borderId="39" xfId="0" applyFont="1" applyFill="1" applyBorder="1" applyAlignment="1">
      <alignment horizontal="center" vertical="center"/>
    </xf>
    <xf numFmtId="0" fontId="46" fillId="24" borderId="38" xfId="0" applyFont="1" applyFill="1" applyBorder="1" applyAlignment="1">
      <alignment horizontal="center" vertical="center" wrapText="1"/>
    </xf>
    <xf numFmtId="0" fontId="46" fillId="24" borderId="40" xfId="0" applyFont="1" applyFill="1" applyBorder="1" applyAlignment="1">
      <alignment horizontal="center" vertical="center" wrapText="1"/>
    </xf>
    <xf numFmtId="0" fontId="46" fillId="24" borderId="13" xfId="0" applyFont="1" applyFill="1" applyBorder="1" applyAlignment="1">
      <alignment horizontal="center" vertical="center" wrapText="1"/>
    </xf>
    <xf numFmtId="0" fontId="46" fillId="24" borderId="36" xfId="0" applyFont="1" applyFill="1" applyBorder="1" applyAlignment="1">
      <alignment horizontal="center" vertical="center" wrapText="1"/>
    </xf>
    <xf numFmtId="0" fontId="46" fillId="24" borderId="41" xfId="0" applyFont="1" applyFill="1" applyBorder="1" applyAlignment="1">
      <alignment horizontal="center" vertical="center" wrapText="1"/>
    </xf>
    <xf numFmtId="0" fontId="46" fillId="24" borderId="28" xfId="0" applyFont="1" applyFill="1" applyBorder="1" applyAlignment="1"/>
    <xf numFmtId="0" fontId="46" fillId="24" borderId="37" xfId="0" applyFont="1" applyFill="1" applyBorder="1" applyAlignment="1">
      <alignment horizontal="center" vertical="center" wrapText="1"/>
    </xf>
    <xf numFmtId="0" fontId="46" fillId="24" borderId="33" xfId="0" applyFont="1" applyFill="1" applyBorder="1" applyAlignment="1">
      <alignment horizontal="center"/>
    </xf>
    <xf numFmtId="0" fontId="46" fillId="24" borderId="42" xfId="0" applyFont="1" applyFill="1" applyBorder="1" applyAlignment="1">
      <alignment horizontal="center" vertical="center" wrapText="1"/>
    </xf>
    <xf numFmtId="0" fontId="10" fillId="24" borderId="72" xfId="0" applyFont="1" applyFill="1" applyBorder="1" applyAlignment="1"/>
    <xf numFmtId="0" fontId="10" fillId="24" borderId="73" xfId="0" applyFont="1" applyFill="1" applyBorder="1" applyAlignment="1"/>
    <xf numFmtId="14" fontId="46" fillId="24" borderId="77" xfId="0" applyNumberFormat="1" applyFont="1" applyFill="1" applyBorder="1" applyAlignment="1">
      <alignment horizontal="center"/>
    </xf>
    <xf numFmtId="3" fontId="0" fillId="0" borderId="0" xfId="0" applyNumberFormat="1" applyAlignment="1"/>
    <xf numFmtId="41" fontId="44" fillId="0" borderId="55" xfId="0" applyNumberFormat="1" applyFont="1" applyBorder="1" applyAlignment="1"/>
    <xf numFmtId="41" fontId="44" fillId="0" borderId="44" xfId="0" applyNumberFormat="1" applyFont="1" applyBorder="1" applyAlignment="1"/>
    <xf numFmtId="41" fontId="44" fillId="0" borderId="54" xfId="0" applyNumberFormat="1" applyFont="1" applyBorder="1" applyAlignment="1"/>
    <xf numFmtId="41" fontId="44" fillId="0" borderId="16" xfId="0" applyNumberFormat="1" applyFont="1" applyBorder="1" applyAlignment="1"/>
    <xf numFmtId="0" fontId="49" fillId="24" borderId="68" xfId="0" applyFont="1" applyFill="1" applyBorder="1" applyAlignment="1">
      <alignment horizontal="center"/>
    </xf>
    <xf numFmtId="0" fontId="49" fillId="24" borderId="19" xfId="0" applyFont="1" applyFill="1" applyBorder="1" applyAlignment="1">
      <alignment horizontal="center"/>
    </xf>
    <xf numFmtId="0" fontId="10" fillId="24" borderId="70" xfId="0" applyFont="1" applyFill="1" applyBorder="1" applyAlignment="1"/>
    <xf numFmtId="0" fontId="4" fillId="0" borderId="0" xfId="0" applyFont="1">
      <alignment horizontal="left" wrapText="1"/>
    </xf>
    <xf numFmtId="0" fontId="44" fillId="0" borderId="0" xfId="0" applyFont="1" applyAlignment="1">
      <alignment vertical="top" wrapText="1"/>
    </xf>
    <xf numFmtId="0" fontId="0" fillId="0" borderId="0" xfId="0" applyAlignment="1">
      <alignment vertical="top" wrapText="1"/>
    </xf>
    <xf numFmtId="166" fontId="44" fillId="0" borderId="50" xfId="31" applyNumberFormat="1" applyFont="1" applyFill="1" applyBorder="1" applyAlignment="1">
      <alignment vertical="top"/>
    </xf>
    <xf numFmtId="171" fontId="44" fillId="0" borderId="0" xfId="31" applyNumberFormat="1" applyFont="1" applyBorder="1" applyAlignment="1"/>
    <xf numFmtId="0" fontId="0" fillId="0" borderId="0" xfId="0" applyAlignment="1">
      <alignment horizontal="center" vertical="top"/>
    </xf>
    <xf numFmtId="0" fontId="56" fillId="0" borderId="0" xfId="0" applyFont="1" applyFill="1" applyBorder="1" applyAlignment="1">
      <alignment vertical="top" wrapText="1"/>
    </xf>
    <xf numFmtId="0" fontId="7" fillId="26" borderId="0" xfId="0" applyFont="1" applyFill="1" applyAlignment="1">
      <alignment horizontal="center"/>
    </xf>
    <xf numFmtId="0" fontId="7" fillId="26" borderId="0" xfId="0" applyFont="1" applyFill="1" applyAlignment="1"/>
    <xf numFmtId="0" fontId="26" fillId="26" borderId="0" xfId="0" applyFont="1" applyFill="1" applyAlignment="1"/>
    <xf numFmtId="170" fontId="1" fillId="0" borderId="0" xfId="0" applyNumberFormat="1" applyFont="1" applyAlignment="1"/>
    <xf numFmtId="166" fontId="1" fillId="0" borderId="0" xfId="31" applyNumberFormat="1" applyFont="1" applyAlignment="1"/>
    <xf numFmtId="2" fontId="17" fillId="0" borderId="0" xfId="0" applyNumberFormat="1" applyFont="1" applyAlignment="1"/>
    <xf numFmtId="41" fontId="17" fillId="0" borderId="0" xfId="0" applyNumberFormat="1" applyFont="1" applyAlignment="1"/>
    <xf numFmtId="169" fontId="1" fillId="0" borderId="0" xfId="0" applyNumberFormat="1" applyFont="1" applyFill="1" applyAlignment="1"/>
    <xf numFmtId="166" fontId="44" fillId="0" borderId="47" xfId="31" applyNumberFormat="1" applyFont="1" applyBorder="1" applyAlignment="1"/>
    <xf numFmtId="166" fontId="44" fillId="0" borderId="54" xfId="31" applyNumberFormat="1" applyFont="1" applyBorder="1" applyAlignment="1"/>
    <xf numFmtId="3" fontId="48" fillId="0" borderId="31" xfId="31" applyNumberFormat="1" applyFont="1" applyBorder="1" applyAlignment="1">
      <alignment horizontal="right" vertical="top" wrapText="1"/>
    </xf>
    <xf numFmtId="3" fontId="48" fillId="0" borderId="57" xfId="31" applyNumberFormat="1" applyFont="1" applyBorder="1" applyAlignment="1">
      <alignment horizontal="right" vertical="top" wrapText="1"/>
    </xf>
    <xf numFmtId="0" fontId="55" fillId="0" borderId="16" xfId="0" applyFont="1" applyBorder="1" applyAlignment="1"/>
    <xf numFmtId="166" fontId="0" fillId="0" borderId="0" xfId="0" applyNumberFormat="1" applyFill="1" applyBorder="1" applyAlignment="1"/>
    <xf numFmtId="170" fontId="17" fillId="0" borderId="0" xfId="0" applyNumberFormat="1" applyFont="1" applyAlignment="1"/>
    <xf numFmtId="43" fontId="0" fillId="0" borderId="0" xfId="0" applyNumberFormat="1" applyAlignment="1"/>
    <xf numFmtId="166" fontId="44" fillId="0" borderId="22" xfId="31" applyNumberFormat="1" applyFont="1" applyBorder="1" applyAlignment="1"/>
    <xf numFmtId="0" fontId="44" fillId="0" borderId="0" xfId="0" applyFont="1" applyAlignment="1">
      <alignment wrapText="1"/>
    </xf>
    <xf numFmtId="0" fontId="44" fillId="0" borderId="0" xfId="0" applyFont="1" applyAlignment="1"/>
    <xf numFmtId="0" fontId="44" fillId="24" borderId="0" xfId="0" applyFont="1" applyFill="1" applyAlignment="1"/>
    <xf numFmtId="0" fontId="44" fillId="0" borderId="0" xfId="0" applyFont="1">
      <alignment horizontal="left" wrapText="1"/>
    </xf>
    <xf numFmtId="0" fontId="48" fillId="0" borderId="34" xfId="0" applyFont="1" applyFill="1" applyBorder="1" applyAlignment="1"/>
    <xf numFmtId="0" fontId="48" fillId="0" borderId="21" xfId="0" applyFont="1" applyFill="1" applyBorder="1" applyAlignment="1">
      <alignment horizontal="right"/>
    </xf>
    <xf numFmtId="0" fontId="48" fillId="0" borderId="62" xfId="0" applyFont="1" applyFill="1" applyBorder="1" applyAlignment="1"/>
    <xf numFmtId="0" fontId="48" fillId="0" borderId="81" xfId="0" applyFont="1" applyFill="1" applyBorder="1" applyAlignment="1">
      <alignment horizontal="right"/>
    </xf>
    <xf numFmtId="0" fontId="53" fillId="0" borderId="0" xfId="0" applyFont="1" applyFill="1" applyBorder="1" applyAlignment="1"/>
    <xf numFmtId="0" fontId="52" fillId="0" borderId="0" xfId="0" applyFont="1" applyFill="1" applyBorder="1" applyAlignment="1"/>
    <xf numFmtId="166" fontId="0" fillId="0" borderId="0" xfId="0" applyNumberFormat="1" applyAlignment="1"/>
    <xf numFmtId="166" fontId="1" fillId="0" borderId="0" xfId="0" applyNumberFormat="1" applyFont="1" applyAlignment="1"/>
    <xf numFmtId="166" fontId="0" fillId="0" borderId="0" xfId="31" applyNumberFormat="1" applyFont="1" applyAlignment="1"/>
    <xf numFmtId="166" fontId="0" fillId="0" borderId="0" xfId="31" applyNumberFormat="1" applyFont="1" applyFill="1" applyAlignment="1"/>
    <xf numFmtId="164" fontId="14" fillId="0" borderId="0" xfId="37" applyNumberFormat="1" applyFont="1" applyFill="1" applyBorder="1"/>
    <xf numFmtId="0" fontId="54" fillId="0" borderId="0" xfId="0" applyFont="1" applyFill="1" applyAlignment="1"/>
    <xf numFmtId="165" fontId="5" fillId="0" borderId="0" xfId="0" applyNumberFormat="1" applyFont="1" applyAlignment="1"/>
    <xf numFmtId="167" fontId="5" fillId="0" borderId="0" xfId="0" applyNumberFormat="1" applyFont="1" applyFill="1" applyBorder="1" applyAlignment="1"/>
    <xf numFmtId="41" fontId="0" fillId="0" borderId="0" xfId="0" applyNumberFormat="1" applyAlignment="1"/>
    <xf numFmtId="0" fontId="10" fillId="24" borderId="76" xfId="0" applyFont="1" applyFill="1" applyBorder="1" applyAlignment="1">
      <alignment horizontal="center" wrapText="1"/>
    </xf>
    <xf numFmtId="173" fontId="0" fillId="0" borderId="0" xfId="0" applyNumberFormat="1" applyAlignment="1"/>
    <xf numFmtId="0" fontId="10" fillId="24" borderId="34" xfId="0" applyFont="1" applyFill="1" applyBorder="1" applyAlignment="1">
      <alignment horizontal="center"/>
    </xf>
    <xf numFmtId="0" fontId="10" fillId="24" borderId="55" xfId="0" applyFont="1" applyFill="1" applyBorder="1" applyAlignment="1">
      <alignment horizontal="center"/>
    </xf>
    <xf numFmtId="0" fontId="10" fillId="24" borderId="21" xfId="0" applyFont="1" applyFill="1" applyBorder="1" applyAlignment="1">
      <alignment horizontal="center"/>
    </xf>
    <xf numFmtId="0" fontId="10" fillId="24" borderId="12" xfId="0" applyFont="1" applyFill="1" applyBorder="1" applyAlignment="1">
      <alignment horizontal="right"/>
    </xf>
    <xf numFmtId="173" fontId="44" fillId="0" borderId="0" xfId="0" applyNumberFormat="1" applyFont="1" applyFill="1" applyBorder="1" applyAlignment="1"/>
    <xf numFmtId="0" fontId="11" fillId="24" borderId="0" xfId="0" applyFont="1" applyFill="1" applyBorder="1" applyAlignment="1">
      <alignment horizontal="right"/>
    </xf>
    <xf numFmtId="0" fontId="44" fillId="0" borderId="29" xfId="0" applyFont="1" applyFill="1" applyBorder="1" applyAlignment="1"/>
    <xf numFmtId="0" fontId="44" fillId="0" borderId="54" xfId="0" applyFont="1" applyFill="1" applyBorder="1" applyAlignment="1"/>
    <xf numFmtId="0" fontId="44" fillId="0" borderId="16" xfId="0" applyFont="1" applyFill="1" applyBorder="1" applyAlignment="1"/>
    <xf numFmtId="0" fontId="44" fillId="0" borderId="22" xfId="0" applyFont="1" applyFill="1" applyBorder="1" applyAlignment="1"/>
    <xf numFmtId="164" fontId="44" fillId="25" borderId="19" xfId="37" applyNumberFormat="1" applyFont="1" applyFill="1" applyBorder="1" applyAlignment="1"/>
    <xf numFmtId="164" fontId="44" fillId="25" borderId="82" xfId="37" applyNumberFormat="1" applyFont="1" applyFill="1" applyBorder="1" applyAlignment="1"/>
    <xf numFmtId="164" fontId="44" fillId="25" borderId="61" xfId="37" applyNumberFormat="1" applyFont="1" applyFill="1" applyBorder="1" applyAlignment="1"/>
    <xf numFmtId="164" fontId="44" fillId="25" borderId="57" xfId="37" applyNumberFormat="1" applyFont="1" applyFill="1" applyBorder="1" applyAlignment="1"/>
    <xf numFmtId="9" fontId="0" fillId="0" borderId="0" xfId="37" applyFont="1" applyAlignment="1"/>
    <xf numFmtId="170" fontId="1" fillId="0" borderId="0" xfId="31" applyNumberFormat="1" applyFont="1" applyAlignment="1"/>
    <xf numFmtId="170" fontId="0" fillId="0" borderId="0" xfId="0" applyNumberFormat="1" applyFill="1" applyAlignment="1"/>
    <xf numFmtId="0" fontId="1" fillId="0" borderId="0" xfId="0" applyFont="1" applyBorder="1" applyAlignment="1"/>
    <xf numFmtId="0" fontId="44" fillId="0" borderId="0" xfId="0" applyFont="1" applyFill="1" applyAlignment="1">
      <alignment vertical="top" wrapText="1"/>
    </xf>
    <xf numFmtId="0" fontId="7" fillId="0" borderId="0" xfId="0" applyFont="1" applyFill="1" applyBorder="1" applyAlignment="1"/>
    <xf numFmtId="0" fontId="46" fillId="0" borderId="0" xfId="0" applyFont="1" applyFill="1" applyBorder="1" applyAlignment="1"/>
    <xf numFmtId="166" fontId="44" fillId="0" borderId="0" xfId="31" applyNumberFormat="1" applyFont="1" applyFill="1" applyBorder="1"/>
    <xf numFmtId="166" fontId="4" fillId="0" borderId="0" xfId="31" applyNumberFormat="1" applyFont="1" applyFill="1" applyBorder="1"/>
    <xf numFmtId="0" fontId="4" fillId="0" borderId="0" xfId="0" applyFont="1" applyFill="1" applyAlignment="1"/>
    <xf numFmtId="0" fontId="1" fillId="27" borderId="0" xfId="0" applyFont="1" applyFill="1" applyAlignment="1">
      <alignment horizontal="center"/>
    </xf>
    <xf numFmtId="0" fontId="3" fillId="27" borderId="0" xfId="0" applyFont="1" applyFill="1" applyAlignment="1"/>
    <xf numFmtId="0" fontId="17" fillId="27" borderId="0" xfId="0" applyFont="1" applyFill="1" applyAlignment="1"/>
    <xf numFmtId="0" fontId="17" fillId="0" borderId="0" xfId="0" applyFont="1" applyAlignment="1">
      <alignment horizontal="center"/>
    </xf>
    <xf numFmtId="0" fontId="17" fillId="0" borderId="29" xfId="0" applyFont="1" applyBorder="1" applyAlignment="1"/>
    <xf numFmtId="0" fontId="17" fillId="0" borderId="16" xfId="0" applyFont="1" applyBorder="1" applyAlignment="1"/>
    <xf numFmtId="0" fontId="17" fillId="0" borderId="19" xfId="0" applyFont="1" applyBorder="1" applyAlignment="1"/>
    <xf numFmtId="0" fontId="17" fillId="0" borderId="79" xfId="0" applyFont="1" applyBorder="1" applyAlignment="1">
      <alignment horizontal="right"/>
    </xf>
    <xf numFmtId="0" fontId="3" fillId="27" borderId="0" xfId="0" applyFont="1" applyFill="1" applyAlignment="1">
      <alignment horizontal="center"/>
    </xf>
    <xf numFmtId="0" fontId="17" fillId="20" borderId="77" xfId="0" applyFont="1" applyFill="1" applyBorder="1" applyAlignment="1">
      <alignment horizontal="center" wrapText="1"/>
    </xf>
    <xf numFmtId="0" fontId="17" fillId="20" borderId="70" xfId="0" applyFont="1" applyFill="1" applyBorder="1" applyAlignment="1"/>
    <xf numFmtId="0" fontId="17" fillId="0" borderId="19" xfId="0" applyFont="1" applyFill="1" applyBorder="1" applyAlignment="1"/>
    <xf numFmtId="0" fontId="17" fillId="20" borderId="60" xfId="0" applyFont="1" applyFill="1" applyBorder="1" applyAlignment="1"/>
    <xf numFmtId="0" fontId="17" fillId="20" borderId="35" xfId="0" applyFont="1" applyFill="1" applyBorder="1" applyAlignment="1"/>
    <xf numFmtId="0" fontId="17" fillId="20" borderId="31" xfId="0" applyFont="1" applyFill="1" applyBorder="1" applyAlignment="1">
      <alignment horizontal="right"/>
    </xf>
    <xf numFmtId="0" fontId="17" fillId="0" borderId="20" xfId="0" applyFont="1" applyFill="1" applyBorder="1" applyAlignment="1"/>
    <xf numFmtId="0" fontId="17" fillId="20" borderId="66" xfId="0" applyFont="1" applyFill="1" applyBorder="1" applyAlignment="1"/>
    <xf numFmtId="0" fontId="17" fillId="0" borderId="17" xfId="0" applyFont="1" applyFill="1" applyBorder="1" applyAlignment="1"/>
    <xf numFmtId="0" fontId="17" fillId="20" borderId="29" xfId="0" applyFont="1" applyFill="1" applyBorder="1" applyAlignment="1">
      <alignment horizontal="center"/>
    </xf>
    <xf numFmtId="0" fontId="17" fillId="20" borderId="54" xfId="0" applyFont="1" applyFill="1" applyBorder="1" applyAlignment="1">
      <alignment horizontal="center"/>
    </xf>
    <xf numFmtId="0" fontId="17" fillId="20" borderId="22" xfId="0" applyFont="1" applyFill="1" applyBorder="1" applyAlignment="1">
      <alignment horizontal="center"/>
    </xf>
    <xf numFmtId="0" fontId="17" fillId="0" borderId="0" xfId="0" applyFont="1" applyFill="1" applyBorder="1" applyAlignment="1">
      <alignment horizontal="center"/>
    </xf>
    <xf numFmtId="0" fontId="17" fillId="0" borderId="0" xfId="0" applyFont="1" applyBorder="1" applyAlignment="1">
      <alignment horizontal="center" wrapText="1"/>
    </xf>
    <xf numFmtId="0" fontId="17" fillId="0" borderId="0" xfId="0" applyFont="1" applyBorder="1" applyAlignment="1">
      <alignment horizontal="center"/>
    </xf>
    <xf numFmtId="0" fontId="17" fillId="0" borderId="10" xfId="0" applyFont="1" applyBorder="1" applyAlignment="1"/>
    <xf numFmtId="0" fontId="17" fillId="0" borderId="69" xfId="0" applyFont="1" applyBorder="1" applyAlignment="1"/>
    <xf numFmtId="0" fontId="17" fillId="0" borderId="50" xfId="0" applyFont="1" applyBorder="1" applyAlignment="1"/>
    <xf numFmtId="0" fontId="17" fillId="0" borderId="0" xfId="0" applyFont="1" applyBorder="1" applyAlignment="1"/>
    <xf numFmtId="0" fontId="17" fillId="0" borderId="33" xfId="0" applyFont="1" applyBorder="1" applyAlignment="1"/>
    <xf numFmtId="0" fontId="17" fillId="0" borderId="83" xfId="0" applyFont="1" applyBorder="1" applyAlignment="1"/>
    <xf numFmtId="0" fontId="17" fillId="0" borderId="62" xfId="0" applyFont="1" applyBorder="1" applyAlignment="1"/>
    <xf numFmtId="0" fontId="17" fillId="0" borderId="56" xfId="0" applyFont="1" applyBorder="1" applyAlignment="1"/>
    <xf numFmtId="0" fontId="17" fillId="0" borderId="67" xfId="0" applyFont="1" applyBorder="1" applyAlignment="1"/>
    <xf numFmtId="10" fontId="17" fillId="0" borderId="50" xfId="0" applyNumberFormat="1" applyFont="1" applyBorder="1" applyAlignment="1"/>
    <xf numFmtId="10" fontId="17" fillId="0" borderId="83" xfId="0" applyNumberFormat="1" applyFont="1" applyBorder="1" applyAlignment="1"/>
    <xf numFmtId="10" fontId="60" fillId="0" borderId="83" xfId="37" applyNumberFormat="1" applyFont="1" applyBorder="1"/>
    <xf numFmtId="0" fontId="61" fillId="0" borderId="0" xfId="0" applyFont="1" applyAlignment="1"/>
    <xf numFmtId="10" fontId="17" fillId="0" borderId="41" xfId="0" applyNumberFormat="1" applyFont="1" applyBorder="1" applyAlignment="1"/>
    <xf numFmtId="0" fontId="17" fillId="0" borderId="49" xfId="0" applyFont="1" applyBorder="1" applyAlignment="1"/>
    <xf numFmtId="0" fontId="17" fillId="0" borderId="14" xfId="0" applyFont="1" applyBorder="1" applyAlignment="1"/>
    <xf numFmtId="0" fontId="17" fillId="20" borderId="29" xfId="0" applyFont="1" applyFill="1" applyBorder="1" applyAlignment="1"/>
    <xf numFmtId="0" fontId="17" fillId="20" borderId="68" xfId="0" applyFont="1" applyFill="1" applyBorder="1" applyAlignment="1"/>
    <xf numFmtId="0" fontId="17" fillId="20" borderId="19" xfId="0" applyFont="1" applyFill="1" applyBorder="1" applyAlignment="1">
      <alignment horizontal="center"/>
    </xf>
    <xf numFmtId="0" fontId="17" fillId="20" borderId="28" xfId="0" applyFont="1" applyFill="1" applyBorder="1" applyAlignment="1">
      <alignment horizontal="center"/>
    </xf>
    <xf numFmtId="0" fontId="17" fillId="20" borderId="75" xfId="0" applyFont="1" applyFill="1" applyBorder="1" applyAlignment="1"/>
    <xf numFmtId="0" fontId="17" fillId="0" borderId="84" xfId="0" applyFont="1" applyBorder="1" applyAlignment="1"/>
    <xf numFmtId="0" fontId="17" fillId="20" borderId="28" xfId="0" applyFont="1" applyFill="1" applyBorder="1" applyAlignment="1"/>
    <xf numFmtId="0" fontId="17" fillId="20" borderId="36" xfId="0" applyFont="1" applyFill="1" applyBorder="1" applyAlignment="1"/>
    <xf numFmtId="0" fontId="17" fillId="20" borderId="81" xfId="0" applyFont="1" applyFill="1" applyBorder="1" applyAlignment="1"/>
    <xf numFmtId="0" fontId="16" fillId="0" borderId="0" xfId="0" applyFont="1" applyAlignment="1"/>
    <xf numFmtId="0" fontId="17" fillId="20" borderId="70" xfId="0" applyFont="1" applyFill="1" applyBorder="1" applyAlignment="1">
      <alignment horizontal="center"/>
    </xf>
    <xf numFmtId="0" fontId="17" fillId="20" borderId="74" xfId="0" applyFont="1" applyFill="1" applyBorder="1" applyAlignment="1"/>
    <xf numFmtId="0" fontId="17" fillId="20" borderId="65" xfId="0" applyFont="1" applyFill="1" applyBorder="1" applyAlignment="1"/>
    <xf numFmtId="0" fontId="17" fillId="0" borderId="21" xfId="0" applyFont="1" applyFill="1" applyBorder="1" applyAlignment="1"/>
    <xf numFmtId="0" fontId="17" fillId="20" borderId="77" xfId="0" applyFont="1" applyFill="1" applyBorder="1" applyAlignment="1">
      <alignment horizontal="center"/>
    </xf>
    <xf numFmtId="0" fontId="17" fillId="20" borderId="30" xfId="0" applyFont="1" applyFill="1" applyBorder="1" applyAlignment="1">
      <alignment horizontal="left"/>
    </xf>
    <xf numFmtId="0" fontId="17" fillId="20" borderId="12" xfId="0" applyFont="1" applyFill="1" applyBorder="1" applyAlignment="1"/>
    <xf numFmtId="0" fontId="17" fillId="20" borderId="18" xfId="0" applyFont="1" applyFill="1" applyBorder="1" applyAlignment="1"/>
    <xf numFmtId="0" fontId="17" fillId="0" borderId="11" xfId="0" applyFont="1" applyBorder="1" applyAlignment="1"/>
    <xf numFmtId="0" fontId="17" fillId="20" borderId="10" xfId="0" applyFont="1" applyFill="1" applyBorder="1" applyAlignment="1">
      <alignment horizontal="left"/>
    </xf>
    <xf numFmtId="0" fontId="17" fillId="20" borderId="0" xfId="0" applyFont="1" applyFill="1" applyBorder="1" applyAlignment="1"/>
    <xf numFmtId="0" fontId="17" fillId="20" borderId="11" xfId="0" applyFont="1" applyFill="1" applyBorder="1" applyAlignment="1"/>
    <xf numFmtId="0" fontId="17" fillId="20" borderId="29" xfId="0" applyFont="1" applyFill="1" applyBorder="1" applyAlignment="1">
      <alignment horizontal="left"/>
    </xf>
    <xf numFmtId="0" fontId="17" fillId="0" borderId="45" xfId="0" applyFont="1" applyBorder="1" applyAlignment="1"/>
    <xf numFmtId="0" fontId="17" fillId="0" borderId="20" xfId="0" applyFont="1" applyBorder="1" applyAlignment="1"/>
    <xf numFmtId="0" fontId="17" fillId="0" borderId="52" xfId="0" applyFont="1" applyBorder="1" applyAlignment="1"/>
    <xf numFmtId="0" fontId="17" fillId="0" borderId="0" xfId="0" applyFont="1" applyAlignment="1">
      <alignment horizontal="right"/>
    </xf>
    <xf numFmtId="0" fontId="17" fillId="0" borderId="21" xfId="0" applyFont="1" applyBorder="1" applyAlignment="1"/>
    <xf numFmtId="0" fontId="17" fillId="20" borderId="10" xfId="0" applyFont="1" applyFill="1" applyBorder="1" applyAlignment="1">
      <alignment horizontal="center"/>
    </xf>
    <xf numFmtId="0" fontId="17" fillId="20" borderId="23" xfId="0" quotePrefix="1" applyFont="1" applyFill="1" applyBorder="1" applyAlignment="1">
      <alignment horizontal="center"/>
    </xf>
    <xf numFmtId="0" fontId="17" fillId="20" borderId="62" xfId="0" applyFont="1" applyFill="1" applyBorder="1" applyAlignment="1">
      <alignment horizontal="center"/>
    </xf>
    <xf numFmtId="0" fontId="17" fillId="0" borderId="17" xfId="0" applyFont="1" applyBorder="1" applyAlignment="1"/>
    <xf numFmtId="0" fontId="17" fillId="0" borderId="9" xfId="0" applyFont="1" applyBorder="1" applyAlignment="1">
      <alignment horizontal="center"/>
    </xf>
    <xf numFmtId="0" fontId="17" fillId="20" borderId="10" xfId="0" applyFont="1" applyFill="1" applyBorder="1" applyAlignment="1"/>
    <xf numFmtId="0" fontId="17" fillId="20" borderId="23" xfId="0" applyFont="1" applyFill="1" applyBorder="1" applyAlignment="1"/>
    <xf numFmtId="0" fontId="17" fillId="20" borderId="31" xfId="0" applyFont="1" applyFill="1" applyBorder="1" applyAlignment="1"/>
    <xf numFmtId="0" fontId="17" fillId="20" borderId="32" xfId="0" applyFont="1" applyFill="1" applyBorder="1" applyAlignment="1"/>
    <xf numFmtId="0" fontId="17" fillId="0" borderId="9" xfId="0" applyFont="1" applyBorder="1" applyAlignment="1"/>
    <xf numFmtId="0" fontId="17" fillId="20" borderId="39" xfId="0" applyFont="1" applyFill="1" applyBorder="1" applyAlignment="1"/>
    <xf numFmtId="0" fontId="17" fillId="20" borderId="34" xfId="0" applyFont="1" applyFill="1" applyBorder="1" applyAlignment="1"/>
    <xf numFmtId="0" fontId="17" fillId="20" borderId="80" xfId="0" applyFont="1" applyFill="1" applyBorder="1" applyAlignment="1"/>
    <xf numFmtId="0" fontId="17" fillId="20" borderId="62" xfId="0" applyFont="1" applyFill="1" applyBorder="1" applyAlignment="1"/>
    <xf numFmtId="0" fontId="17" fillId="20" borderId="80" xfId="0" applyFont="1" applyFill="1" applyBorder="1" applyAlignment="1">
      <alignment horizontal="center"/>
    </xf>
    <xf numFmtId="0" fontId="17" fillId="0" borderId="35" xfId="0" applyFont="1" applyBorder="1" applyAlignment="1">
      <alignment horizontal="center"/>
    </xf>
    <xf numFmtId="0" fontId="17" fillId="20" borderId="24" xfId="0" applyFont="1" applyFill="1" applyBorder="1" applyAlignment="1"/>
    <xf numFmtId="0" fontId="17" fillId="20" borderId="71" xfId="0" applyFont="1" applyFill="1" applyBorder="1" applyAlignment="1">
      <alignment horizontal="center"/>
    </xf>
    <xf numFmtId="0" fontId="17" fillId="0" borderId="15" xfId="0" applyFont="1" applyBorder="1" applyAlignment="1">
      <alignment horizontal="center"/>
    </xf>
    <xf numFmtId="0" fontId="17" fillId="0" borderId="21" xfId="0" applyFont="1" applyFill="1" applyBorder="1" applyAlignment="1">
      <alignment horizontal="center"/>
    </xf>
    <xf numFmtId="0" fontId="17" fillId="20" borderId="30" xfId="0" applyFont="1" applyFill="1" applyBorder="1" applyAlignment="1"/>
    <xf numFmtId="0" fontId="17" fillId="20" borderId="64" xfId="0" applyFont="1" applyFill="1" applyBorder="1" applyAlignment="1"/>
    <xf numFmtId="0" fontId="17" fillId="0" borderId="47" xfId="0" applyFont="1" applyBorder="1" applyAlignment="1"/>
    <xf numFmtId="0" fontId="17" fillId="0" borderId="48" xfId="0" applyFont="1" applyBorder="1" applyAlignment="1"/>
    <xf numFmtId="0" fontId="17" fillId="0" borderId="33" xfId="0" applyFont="1" applyBorder="1" applyAlignment="1">
      <alignment horizontal="center"/>
    </xf>
    <xf numFmtId="0" fontId="17" fillId="0" borderId="83" xfId="0" applyFont="1" applyBorder="1" applyAlignment="1">
      <alignment horizontal="center"/>
    </xf>
    <xf numFmtId="0" fontId="17" fillId="0" borderId="32" xfId="0" applyFont="1" applyBorder="1" applyAlignment="1">
      <alignment horizontal="center"/>
    </xf>
    <xf numFmtId="0" fontId="17" fillId="0" borderId="56" xfId="0" applyFont="1" applyBorder="1" applyAlignment="1">
      <alignment horizontal="center"/>
    </xf>
    <xf numFmtId="0" fontId="17" fillId="0" borderId="49" xfId="0" applyFont="1" applyBorder="1" applyAlignment="1">
      <alignment horizontal="center"/>
    </xf>
    <xf numFmtId="0" fontId="51" fillId="0" borderId="0" xfId="0" applyFont="1" applyFill="1" applyBorder="1" applyAlignment="1">
      <alignment horizontal="left" vertical="center"/>
    </xf>
    <xf numFmtId="0" fontId="10" fillId="24" borderId="29" xfId="0" applyFont="1" applyFill="1" applyBorder="1" applyAlignment="1">
      <alignment horizontal="center" vertical="center" wrapText="1"/>
    </xf>
    <xf numFmtId="0" fontId="10" fillId="24" borderId="54" xfId="0" applyFont="1" applyFill="1" applyBorder="1" applyAlignment="1">
      <alignment horizontal="center" vertical="center" wrapText="1"/>
    </xf>
    <xf numFmtId="0" fontId="10" fillId="24" borderId="19" xfId="0" applyFont="1" applyFill="1" applyBorder="1" applyAlignment="1">
      <alignment horizontal="center" vertical="center" wrapText="1"/>
    </xf>
    <xf numFmtId="171" fontId="0" fillId="0" borderId="0" xfId="0" applyNumberFormat="1" applyAlignment="1"/>
    <xf numFmtId="14" fontId="0" fillId="0" borderId="0" xfId="0" applyNumberFormat="1" applyAlignment="1"/>
    <xf numFmtId="169" fontId="0" fillId="0" borderId="0" xfId="0" applyNumberFormat="1" applyBorder="1" applyAlignment="1"/>
    <xf numFmtId="166" fontId="44" fillId="0" borderId="55" xfId="31" applyNumberFormat="1" applyFont="1" applyFill="1" applyBorder="1"/>
    <xf numFmtId="166" fontId="44" fillId="0" borderId="56" xfId="31" applyNumberFormat="1" applyFont="1" applyFill="1" applyBorder="1"/>
    <xf numFmtId="43" fontId="17" fillId="0" borderId="0" xfId="31" applyFont="1" applyAlignment="1"/>
    <xf numFmtId="170" fontId="44" fillId="0" borderId="11" xfId="31" applyNumberFormat="1" applyFont="1" applyFill="1" applyBorder="1" applyAlignment="1"/>
    <xf numFmtId="170" fontId="44" fillId="0" borderId="20" xfId="31" applyNumberFormat="1" applyFont="1" applyFill="1" applyBorder="1" applyAlignment="1"/>
    <xf numFmtId="170" fontId="44" fillId="0" borderId="45" xfId="31" applyNumberFormat="1" applyFont="1" applyFill="1" applyBorder="1" applyAlignment="1"/>
    <xf numFmtId="170" fontId="44" fillId="0" borderId="15" xfId="31" applyNumberFormat="1" applyFont="1" applyFill="1" applyBorder="1" applyAlignment="1"/>
    <xf numFmtId="170" fontId="44" fillId="0" borderId="19" xfId="31" applyNumberFormat="1" applyFont="1" applyFill="1" applyBorder="1" applyAlignment="1"/>
    <xf numFmtId="164" fontId="44" fillId="0" borderId="20" xfId="37" applyNumberFormat="1" applyFont="1" applyFill="1" applyBorder="1" applyAlignment="1"/>
    <xf numFmtId="43" fontId="0" fillId="0" borderId="0" xfId="31" applyFont="1" applyFill="1" applyAlignment="1"/>
    <xf numFmtId="43" fontId="54" fillId="0" borderId="0" xfId="0" applyNumberFormat="1" applyFont="1" applyFill="1" applyAlignment="1"/>
    <xf numFmtId="170" fontId="44" fillId="20" borderId="11" xfId="31" applyNumberFormat="1" applyFont="1" applyFill="1" applyBorder="1" applyAlignment="1"/>
    <xf numFmtId="170" fontId="44" fillId="20" borderId="20" xfId="31" applyNumberFormat="1" applyFont="1" applyFill="1" applyBorder="1" applyAlignment="1"/>
    <xf numFmtId="170" fontId="44" fillId="20" borderId="15" xfId="31" applyNumberFormat="1" applyFont="1" applyFill="1" applyBorder="1" applyAlignment="1"/>
    <xf numFmtId="170" fontId="44" fillId="20" borderId="45" xfId="31" applyNumberFormat="1" applyFont="1" applyFill="1" applyBorder="1" applyAlignment="1"/>
    <xf numFmtId="170" fontId="44" fillId="20" borderId="19" xfId="31" applyNumberFormat="1" applyFont="1" applyFill="1" applyBorder="1" applyAlignment="1"/>
    <xf numFmtId="170" fontId="44" fillId="20" borderId="79" xfId="31" applyNumberFormat="1" applyFont="1" applyFill="1" applyBorder="1" applyAlignment="1"/>
    <xf numFmtId="0" fontId="22" fillId="0" borderId="16" xfId="0" applyFont="1" applyFill="1" applyBorder="1" applyAlignment="1">
      <alignment horizontal="center"/>
    </xf>
    <xf numFmtId="0" fontId="10" fillId="20" borderId="60" xfId="0" applyFont="1" applyFill="1" applyBorder="1" applyAlignment="1">
      <alignment horizontal="center" vertical="center" wrapText="1"/>
    </xf>
    <xf numFmtId="0" fontId="7" fillId="24" borderId="19" xfId="0" applyFont="1" applyFill="1" applyBorder="1" applyAlignment="1">
      <alignment horizontal="center" vertical="center"/>
    </xf>
    <xf numFmtId="168" fontId="48" fillId="0" borderId="0" xfId="0" applyNumberFormat="1" applyFont="1" applyFill="1" applyBorder="1" applyAlignment="1">
      <alignment horizontal="center"/>
    </xf>
    <xf numFmtId="168" fontId="48" fillId="0" borderId="11" xfId="0" applyNumberFormat="1" applyFont="1" applyFill="1" applyBorder="1" applyAlignment="1">
      <alignment horizontal="center"/>
    </xf>
    <xf numFmtId="0" fontId="10" fillId="20" borderId="28" xfId="0" applyFont="1" applyFill="1" applyBorder="1" applyAlignment="1">
      <alignment horizontal="center" vertical="center" wrapText="1"/>
    </xf>
    <xf numFmtId="0" fontId="7" fillId="24" borderId="17" xfId="0" applyFont="1" applyFill="1" applyBorder="1" applyAlignment="1">
      <alignment horizontal="center" vertical="center"/>
    </xf>
    <xf numFmtId="0" fontId="4" fillId="24" borderId="78" xfId="0" applyFont="1" applyFill="1" applyBorder="1" applyAlignment="1"/>
    <xf numFmtId="0" fontId="47" fillId="21" borderId="62" xfId="0" applyFont="1" applyFill="1" applyBorder="1" applyAlignment="1">
      <alignment horizontal="center" vertical="center"/>
    </xf>
    <xf numFmtId="168" fontId="47" fillId="0" borderId="14" xfId="0" applyNumberFormat="1" applyFont="1" applyFill="1" applyBorder="1" applyAlignment="1">
      <alignment horizontal="center"/>
    </xf>
    <xf numFmtId="168" fontId="48" fillId="0" borderId="14" xfId="0" applyNumberFormat="1" applyFont="1" applyFill="1" applyBorder="1" applyAlignment="1">
      <alignment horizontal="center"/>
    </xf>
    <xf numFmtId="173" fontId="44" fillId="0" borderId="22" xfId="0" applyNumberFormat="1" applyFont="1" applyFill="1" applyBorder="1" applyAlignment="1"/>
    <xf numFmtId="171" fontId="44" fillId="0" borderId="54" xfId="31" applyNumberFormat="1" applyFont="1" applyFill="1" applyBorder="1" applyAlignment="1"/>
    <xf numFmtId="171" fontId="44" fillId="0" borderId="16" xfId="31" applyNumberFormat="1" applyFont="1" applyFill="1" applyBorder="1" applyAlignment="1"/>
    <xf numFmtId="41" fontId="44" fillId="0" borderId="55" xfId="0" applyNumberFormat="1" applyFont="1" applyFill="1" applyBorder="1" applyAlignment="1"/>
    <xf numFmtId="41" fontId="44" fillId="0" borderId="44" xfId="0" applyNumberFormat="1" applyFont="1" applyFill="1" applyBorder="1" applyAlignment="1"/>
    <xf numFmtId="41" fontId="44" fillId="0" borderId="54" xfId="0" applyNumberFormat="1" applyFont="1" applyFill="1" applyBorder="1" applyAlignment="1"/>
    <xf numFmtId="41" fontId="44" fillId="0" borderId="16" xfId="0" applyNumberFormat="1" applyFont="1" applyFill="1" applyBorder="1" applyAlignment="1"/>
    <xf numFmtId="166" fontId="44" fillId="0" borderId="45" xfId="31" applyNumberFormat="1" applyFont="1" applyFill="1" applyBorder="1"/>
    <xf numFmtId="173" fontId="44" fillId="0" borderId="29" xfId="0" applyNumberFormat="1" applyFont="1" applyFill="1" applyBorder="1" applyAlignment="1"/>
    <xf numFmtId="166" fontId="44" fillId="0" borderId="19" xfId="31" applyNumberFormat="1" applyFont="1" applyFill="1" applyBorder="1"/>
    <xf numFmtId="166" fontId="44" fillId="0" borderId="20" xfId="31" applyNumberFormat="1" applyFont="1" applyFill="1" applyBorder="1"/>
    <xf numFmtId="166" fontId="44" fillId="0" borderId="20" xfId="31" applyNumberFormat="1" applyFont="1" applyFill="1" applyBorder="1" applyAlignment="1">
      <alignment horizontal="right"/>
    </xf>
    <xf numFmtId="43" fontId="44" fillId="0" borderId="33" xfId="31" applyFont="1" applyFill="1" applyBorder="1" applyProtection="1">
      <protection locked="0"/>
    </xf>
    <xf numFmtId="43" fontId="44" fillId="0" borderId="33" xfId="31" applyFont="1" applyFill="1" applyBorder="1"/>
    <xf numFmtId="166" fontId="1" fillId="23" borderId="0" xfId="31" applyNumberFormat="1" applyFont="1" applyFill="1" applyAlignment="1"/>
    <xf numFmtId="164" fontId="44" fillId="0" borderId="40" xfId="0" applyNumberFormat="1" applyFont="1" applyFill="1" applyBorder="1" applyAlignment="1"/>
    <xf numFmtId="173" fontId="0" fillId="0" borderId="0" xfId="0" applyNumberFormat="1" applyFill="1" applyBorder="1" applyAlignment="1"/>
    <xf numFmtId="166" fontId="5" fillId="0" borderId="0" xfId="0" applyNumberFormat="1" applyFont="1" applyFill="1" applyAlignment="1"/>
    <xf numFmtId="173" fontId="5" fillId="0" borderId="0" xfId="0" applyNumberFormat="1" applyFont="1" applyFill="1" applyAlignment="1"/>
    <xf numFmtId="166" fontId="5" fillId="0" borderId="0" xfId="0" applyNumberFormat="1" applyFont="1" applyAlignment="1"/>
    <xf numFmtId="176" fontId="0" fillId="0" borderId="0" xfId="0" applyNumberFormat="1" applyBorder="1" applyAlignment="1"/>
    <xf numFmtId="0" fontId="47" fillId="21" borderId="76" xfId="0" applyFont="1" applyFill="1" applyBorder="1" applyAlignment="1">
      <alignment horizontal="center" vertical="center" wrapText="1"/>
    </xf>
    <xf numFmtId="0" fontId="47" fillId="0" borderId="78" xfId="0" applyFont="1" applyFill="1" applyBorder="1" applyAlignment="1">
      <alignment horizontal="center"/>
    </xf>
    <xf numFmtId="168" fontId="48" fillId="0" borderId="78" xfId="0" applyNumberFormat="1" applyFont="1" applyFill="1" applyBorder="1" applyAlignment="1">
      <alignment horizontal="center"/>
    </xf>
    <xf numFmtId="0" fontId="3" fillId="0" borderId="77" xfId="0" applyFont="1" applyBorder="1" applyAlignment="1"/>
    <xf numFmtId="0" fontId="0" fillId="0" borderId="76" xfId="0" applyBorder="1" applyAlignment="1"/>
    <xf numFmtId="0" fontId="0" fillId="0" borderId="78" xfId="0" applyBorder="1" applyAlignment="1"/>
    <xf numFmtId="0" fontId="0" fillId="0" borderId="79" xfId="0" applyBorder="1" applyAlignment="1"/>
    <xf numFmtId="0" fontId="48" fillId="21" borderId="35" xfId="0" applyFont="1" applyFill="1" applyBorder="1" applyAlignment="1">
      <alignment horizontal="left" vertical="center"/>
    </xf>
    <xf numFmtId="0" fontId="52" fillId="0" borderId="0" xfId="0" applyFont="1" applyAlignment="1">
      <alignment horizontal="center" vertical="top"/>
    </xf>
    <xf numFmtId="0" fontId="53" fillId="0" borderId="0" xfId="0" applyFont="1" applyAlignment="1">
      <alignment vertical="top"/>
    </xf>
    <xf numFmtId="170" fontId="44" fillId="0" borderId="49" xfId="31" applyNumberFormat="1" applyFont="1" applyFill="1" applyBorder="1" applyAlignment="1"/>
    <xf numFmtId="170" fontId="44" fillId="0" borderId="57" xfId="31" applyNumberFormat="1" applyFont="1" applyFill="1" applyBorder="1" applyAlignment="1"/>
    <xf numFmtId="170" fontId="44" fillId="0" borderId="19" xfId="31" applyNumberFormat="1" applyFont="1" applyFill="1" applyBorder="1" applyAlignment="1">
      <alignment horizontal="center"/>
    </xf>
    <xf numFmtId="43" fontId="5" fillId="0" borderId="0" xfId="31" applyFont="1" applyAlignment="1"/>
    <xf numFmtId="164" fontId="0" fillId="0" borderId="0" xfId="37" applyNumberFormat="1" applyFont="1" applyAlignment="1"/>
    <xf numFmtId="43" fontId="0" fillId="0" borderId="0" xfId="31" applyFont="1" applyAlignment="1"/>
    <xf numFmtId="165" fontId="44" fillId="0" borderId="15" xfId="0" applyNumberFormat="1" applyFont="1" applyFill="1" applyBorder="1" applyAlignment="1"/>
    <xf numFmtId="165" fontId="44" fillId="0" borderId="35" xfId="0" applyNumberFormat="1" applyFont="1" applyFill="1" applyBorder="1" applyAlignment="1"/>
    <xf numFmtId="174" fontId="50" fillId="0" borderId="82" xfId="0" applyNumberFormat="1" applyFont="1" applyFill="1" applyBorder="1" applyAlignment="1">
      <alignment horizontal="center"/>
    </xf>
    <xf numFmtId="174" fontId="50" fillId="0" borderId="79" xfId="0" applyNumberFormat="1" applyFont="1" applyFill="1" applyBorder="1" applyAlignment="1">
      <alignment horizontal="center"/>
    </xf>
    <xf numFmtId="0" fontId="47" fillId="21" borderId="0" xfId="0" applyFont="1" applyFill="1" applyBorder="1" applyAlignment="1">
      <alignment horizontal="center" vertical="center" wrapText="1"/>
    </xf>
    <xf numFmtId="0" fontId="47" fillId="21" borderId="21" xfId="0" applyFont="1" applyFill="1" applyBorder="1" applyAlignment="1">
      <alignment horizontal="center" vertical="center"/>
    </xf>
    <xf numFmtId="0" fontId="47" fillId="21" borderId="77" xfId="0" applyFont="1" applyFill="1" applyBorder="1" applyAlignment="1">
      <alignment horizontal="center" vertical="center" wrapText="1"/>
    </xf>
    <xf numFmtId="166" fontId="0" fillId="0" borderId="0" xfId="0" applyNumberFormat="1" applyBorder="1" applyAlignment="1"/>
    <xf numFmtId="10" fontId="44" fillId="0" borderId="0" xfId="37" applyNumberFormat="1" applyFont="1" applyAlignment="1"/>
    <xf numFmtId="165" fontId="0" fillId="0" borderId="0" xfId="0" applyNumberFormat="1" applyAlignment="1"/>
    <xf numFmtId="167" fontId="0" fillId="0" borderId="0" xfId="0" applyNumberFormat="1" applyAlignment="1"/>
    <xf numFmtId="165" fontId="0" fillId="0" borderId="0" xfId="0" applyNumberFormat="1" applyFill="1" applyBorder="1" applyAlignment="1"/>
    <xf numFmtId="167" fontId="0" fillId="0" borderId="0" xfId="0" applyNumberFormat="1" applyFill="1" applyBorder="1" applyAlignment="1"/>
    <xf numFmtId="173" fontId="44" fillId="0" borderId="0" xfId="31" applyNumberFormat="1" applyFont="1" applyFill="1" applyBorder="1" applyAlignment="1"/>
    <xf numFmtId="173" fontId="63" fillId="0" borderId="0" xfId="31" applyNumberFormat="1" applyFont="1" applyFill="1" applyBorder="1" applyAlignment="1"/>
    <xf numFmtId="173" fontId="62" fillId="0" borderId="0" xfId="31" applyNumberFormat="1" applyFont="1" applyFill="1" applyBorder="1" applyAlignment="1"/>
    <xf numFmtId="3" fontId="22" fillId="0" borderId="14" xfId="0" applyNumberFormat="1" applyFont="1" applyFill="1" applyBorder="1" applyAlignment="1"/>
    <xf numFmtId="174" fontId="0" fillId="0" borderId="0" xfId="0" applyNumberFormat="1" applyAlignment="1"/>
    <xf numFmtId="0" fontId="10" fillId="24" borderId="23" xfId="0" applyFont="1" applyFill="1" applyBorder="1" applyAlignment="1">
      <alignment horizontal="right"/>
    </xf>
    <xf numFmtId="43" fontId="64" fillId="0" borderId="0" xfId="31" applyFont="1" applyAlignment="1"/>
    <xf numFmtId="173" fontId="44" fillId="0" borderId="54" xfId="0" applyNumberFormat="1" applyFont="1" applyFill="1" applyBorder="1" applyAlignment="1"/>
    <xf numFmtId="173" fontId="44" fillId="0" borderId="16" xfId="0" applyNumberFormat="1" applyFont="1" applyFill="1" applyBorder="1" applyAlignment="1"/>
    <xf numFmtId="9" fontId="48" fillId="0" borderId="63" xfId="0" applyNumberFormat="1" applyFont="1" applyFill="1" applyBorder="1" applyAlignment="1">
      <alignment horizontal="right"/>
    </xf>
    <xf numFmtId="14" fontId="0" fillId="0" borderId="0" xfId="0" applyNumberFormat="1" applyAlignment="1">
      <alignment horizontal="center"/>
    </xf>
    <xf numFmtId="164" fontId="0" fillId="0" borderId="0" xfId="0" applyNumberFormat="1" applyFill="1" applyAlignment="1">
      <alignment horizontal="center"/>
    </xf>
    <xf numFmtId="177" fontId="0" fillId="0" borderId="0" xfId="0" applyNumberFormat="1" applyAlignment="1"/>
    <xf numFmtId="178" fontId="0" fillId="0" borderId="0" xfId="31" applyNumberFormat="1" applyFont="1" applyAlignment="1"/>
    <xf numFmtId="0" fontId="44" fillId="0" borderId="79" xfId="0" applyFont="1" applyFill="1" applyBorder="1" applyAlignment="1">
      <alignment horizontal="right"/>
    </xf>
    <xf numFmtId="166" fontId="44" fillId="0" borderId="74" xfId="31" applyNumberFormat="1" applyFont="1" applyFill="1" applyBorder="1"/>
    <xf numFmtId="166" fontId="44" fillId="0" borderId="38" xfId="31" applyNumberFormat="1" applyFont="1" applyFill="1" applyBorder="1"/>
    <xf numFmtId="166" fontId="44" fillId="0" borderId="54" xfId="31" applyNumberFormat="1" applyFont="1" applyFill="1" applyBorder="1"/>
    <xf numFmtId="166" fontId="44" fillId="0" borderId="15" xfId="31" applyNumberFormat="1" applyFont="1" applyFill="1" applyBorder="1"/>
    <xf numFmtId="166" fontId="44" fillId="0" borderId="52" xfId="31" applyNumberFormat="1" applyFont="1" applyFill="1" applyBorder="1"/>
    <xf numFmtId="11" fontId="0" fillId="0" borderId="0" xfId="0" applyNumberFormat="1" applyAlignment="1"/>
    <xf numFmtId="14" fontId="3" fillId="0" borderId="0" xfId="0" applyNumberFormat="1" applyFont="1" applyFill="1" applyBorder="1" applyAlignment="1">
      <alignment horizontal="center"/>
    </xf>
    <xf numFmtId="171" fontId="3" fillId="0" borderId="0" xfId="0" applyNumberFormat="1" applyFont="1" applyAlignment="1"/>
    <xf numFmtId="167" fontId="44" fillId="0" borderId="48" xfId="0" applyNumberFormat="1" applyFont="1" applyFill="1" applyBorder="1" applyAlignment="1"/>
    <xf numFmtId="167" fontId="44" fillId="0" borderId="19" xfId="0" applyNumberFormat="1" applyFont="1" applyFill="1" applyBorder="1" applyAlignment="1"/>
    <xf numFmtId="175" fontId="44" fillId="0" borderId="19" xfId="31" applyNumberFormat="1" applyFont="1" applyFill="1" applyBorder="1"/>
    <xf numFmtId="164" fontId="44" fillId="0" borderId="44" xfId="0" applyNumberFormat="1" applyFont="1" applyFill="1" applyBorder="1" applyAlignment="1">
      <alignment horizontal="center"/>
    </xf>
    <xf numFmtId="164" fontId="44" fillId="0" borderId="33" xfId="0" applyNumberFormat="1" applyFont="1" applyFill="1" applyBorder="1" applyAlignment="1">
      <alignment horizontal="center"/>
    </xf>
    <xf numFmtId="164" fontId="44" fillId="0" borderId="56" xfId="0" applyNumberFormat="1" applyFont="1" applyFill="1" applyBorder="1" applyAlignment="1">
      <alignment horizontal="center"/>
    </xf>
    <xf numFmtId="165" fontId="44" fillId="0" borderId="44" xfId="31" applyNumberFormat="1" applyFont="1" applyFill="1" applyBorder="1"/>
    <xf numFmtId="167" fontId="44" fillId="0" borderId="44" xfId="0" applyNumberFormat="1" applyFont="1" applyFill="1" applyBorder="1" applyAlignment="1"/>
    <xf numFmtId="165" fontId="44" fillId="0" borderId="54" xfId="0" applyNumberFormat="1" applyFont="1" applyFill="1" applyBorder="1" applyAlignment="1"/>
    <xf numFmtId="167" fontId="44" fillId="0" borderId="69" xfId="0" applyNumberFormat="1" applyFont="1" applyFill="1" applyBorder="1" applyAlignment="1"/>
    <xf numFmtId="3" fontId="44" fillId="0" borderId="9" xfId="0" applyNumberFormat="1" applyFont="1" applyFill="1" applyBorder="1" applyAlignment="1"/>
    <xf numFmtId="3" fontId="44" fillId="0" borderId="44" xfId="0" applyNumberFormat="1" applyFont="1" applyFill="1" applyBorder="1" applyAlignment="1"/>
    <xf numFmtId="172" fontId="44" fillId="0" borderId="46" xfId="0" applyNumberFormat="1" applyFont="1" applyFill="1" applyBorder="1" applyAlignment="1"/>
    <xf numFmtId="172" fontId="44" fillId="0" borderId="33" xfId="0" applyNumberFormat="1" applyFont="1" applyFill="1" applyBorder="1" applyAlignment="1"/>
    <xf numFmtId="3" fontId="44" fillId="0" borderId="56" xfId="0" applyNumberFormat="1" applyFont="1" applyFill="1" applyBorder="1" applyAlignment="1"/>
    <xf numFmtId="3" fontId="44" fillId="0" borderId="71" xfId="0" applyNumberFormat="1" applyFont="1" applyFill="1" applyBorder="1" applyAlignment="1"/>
    <xf numFmtId="3" fontId="44" fillId="0" borderId="0" xfId="0" applyNumberFormat="1" applyFont="1" applyFill="1" applyBorder="1" applyAlignment="1"/>
    <xf numFmtId="3" fontId="44" fillId="0" borderId="51" xfId="0" applyNumberFormat="1" applyFont="1" applyFill="1" applyBorder="1" applyAlignment="1"/>
    <xf numFmtId="3" fontId="44" fillId="0" borderId="85" xfId="0" applyNumberFormat="1" applyFont="1" applyFill="1" applyBorder="1" applyAlignment="1"/>
    <xf numFmtId="3" fontId="44" fillId="0" borderId="54" xfId="0" applyNumberFormat="1" applyFont="1" applyFill="1" applyBorder="1" applyAlignment="1"/>
    <xf numFmtId="179" fontId="0" fillId="0" borderId="0" xfId="0" applyNumberFormat="1" applyBorder="1" applyAlignment="1"/>
    <xf numFmtId="173" fontId="44" fillId="0" borderId="85" xfId="0" applyNumberFormat="1" applyFont="1" applyFill="1" applyBorder="1" applyAlignment="1"/>
    <xf numFmtId="0" fontId="44" fillId="0" borderId="58" xfId="0" applyFont="1" applyFill="1" applyBorder="1" applyAlignment="1">
      <alignment horizontal="center"/>
    </xf>
    <xf numFmtId="0" fontId="44" fillId="0" borderId="33" xfId="0" applyFont="1" applyFill="1" applyBorder="1" applyAlignment="1">
      <alignment horizontal="center"/>
    </xf>
    <xf numFmtId="0" fontId="44" fillId="0" borderId="50" xfId="0" applyFont="1" applyFill="1" applyBorder="1" applyAlignment="1">
      <alignment horizontal="center"/>
    </xf>
    <xf numFmtId="0" fontId="44" fillId="0" borderId="46" xfId="0" applyFont="1" applyFill="1" applyBorder="1" applyAlignment="1">
      <alignment horizontal="center"/>
    </xf>
    <xf numFmtId="0" fontId="44" fillId="0" borderId="83" xfId="0" applyFont="1" applyFill="1" applyBorder="1" applyAlignment="1">
      <alignment horizontal="center"/>
    </xf>
    <xf numFmtId="0" fontId="44" fillId="0" borderId="47" xfId="0" applyFont="1" applyFill="1" applyBorder="1" applyAlignment="1">
      <alignment horizontal="center"/>
    </xf>
    <xf numFmtId="0" fontId="44" fillId="0" borderId="56" xfId="0" applyFont="1" applyFill="1" applyBorder="1" applyAlignment="1">
      <alignment horizontal="center"/>
    </xf>
    <xf numFmtId="0" fontId="44" fillId="0" borderId="51" xfId="0" applyFont="1" applyFill="1" applyBorder="1" applyAlignment="1">
      <alignment horizontal="center"/>
    </xf>
    <xf numFmtId="168" fontId="47" fillId="0" borderId="82" xfId="0" applyNumberFormat="1" applyFont="1" applyFill="1" applyBorder="1" applyAlignment="1">
      <alignment horizontal="center"/>
    </xf>
    <xf numFmtId="168" fontId="48" fillId="0" borderId="18" xfId="0" applyNumberFormat="1" applyFont="1" applyFill="1" applyBorder="1" applyAlignment="1">
      <alignment horizontal="center"/>
    </xf>
    <xf numFmtId="168" fontId="47" fillId="0" borderId="61" xfId="0" applyNumberFormat="1" applyFont="1" applyFill="1" applyBorder="1" applyAlignment="1">
      <alignment horizontal="center"/>
    </xf>
    <xf numFmtId="168" fontId="48" fillId="0" borderId="20" xfId="0" applyNumberFormat="1" applyFont="1" applyFill="1" applyBorder="1" applyAlignment="1">
      <alignment horizontal="center"/>
    </xf>
    <xf numFmtId="168" fontId="47" fillId="0" borderId="57" xfId="0" applyNumberFormat="1" applyFont="1" applyFill="1" applyBorder="1" applyAlignment="1">
      <alignment horizontal="center"/>
    </xf>
    <xf numFmtId="168" fontId="48" fillId="0" borderId="15" xfId="0" applyNumberFormat="1" applyFont="1" applyFill="1" applyBorder="1" applyAlignment="1">
      <alignment horizontal="center"/>
    </xf>
    <xf numFmtId="168" fontId="47" fillId="0" borderId="16" xfId="0" applyNumberFormat="1" applyFont="1" applyFill="1" applyBorder="1" applyAlignment="1">
      <alignment horizontal="center"/>
    </xf>
    <xf numFmtId="168" fontId="47" fillId="0" borderId="77" xfId="0" applyNumberFormat="1" applyFont="1" applyFill="1" applyBorder="1" applyAlignment="1">
      <alignment horizontal="center"/>
    </xf>
    <xf numFmtId="168" fontId="48" fillId="0" borderId="19" xfId="0" applyNumberFormat="1" applyFont="1" applyFill="1" applyBorder="1" applyAlignment="1">
      <alignment horizontal="center"/>
    </xf>
    <xf numFmtId="165" fontId="44" fillId="0" borderId="35" xfId="31" applyNumberFormat="1" applyFont="1" applyFill="1" applyBorder="1" applyAlignment="1"/>
    <xf numFmtId="174" fontId="50" fillId="0" borderId="35" xfId="0" applyNumberFormat="1" applyFont="1" applyFill="1" applyBorder="1" applyAlignment="1">
      <alignment horizontal="center"/>
    </xf>
    <xf numFmtId="174" fontId="50" fillId="0" borderId="57" xfId="0" applyNumberFormat="1" applyFont="1" applyFill="1" applyBorder="1" applyAlignment="1">
      <alignment horizontal="center"/>
    </xf>
    <xf numFmtId="166" fontId="44" fillId="0" borderId="50" xfId="31" applyNumberFormat="1" applyFont="1" applyFill="1" applyBorder="1"/>
    <xf numFmtId="166" fontId="44" fillId="0" borderId="83" xfId="31" applyNumberFormat="1" applyFont="1" applyFill="1" applyBorder="1"/>
    <xf numFmtId="166" fontId="44" fillId="0" borderId="84" xfId="31" applyNumberFormat="1" applyFont="1" applyFill="1" applyBorder="1"/>
    <xf numFmtId="164" fontId="44" fillId="0" borderId="67" xfId="37" applyNumberFormat="1" applyFont="1" applyFill="1" applyBorder="1"/>
    <xf numFmtId="166" fontId="44" fillId="0" borderId="9" xfId="31" applyNumberFormat="1" applyFont="1" applyFill="1" applyBorder="1"/>
    <xf numFmtId="167" fontId="44" fillId="0" borderId="63" xfId="31" applyNumberFormat="1" applyFont="1" applyFill="1" applyBorder="1"/>
    <xf numFmtId="166" fontId="44" fillId="0" borderId="46" xfId="31" applyNumberFormat="1" applyFont="1" applyFill="1" applyBorder="1"/>
    <xf numFmtId="167" fontId="44" fillId="0" borderId="83" xfId="31" applyNumberFormat="1" applyFont="1" applyFill="1" applyBorder="1"/>
    <xf numFmtId="167" fontId="44" fillId="0" borderId="41" xfId="31" applyNumberFormat="1" applyFont="1" applyFill="1" applyBorder="1"/>
    <xf numFmtId="166" fontId="44" fillId="0" borderId="29" xfId="31" applyNumberFormat="1" applyFont="1" applyFill="1" applyBorder="1"/>
    <xf numFmtId="167" fontId="44" fillId="0" borderId="22" xfId="31" applyNumberFormat="1" applyFont="1" applyFill="1" applyBorder="1"/>
    <xf numFmtId="164" fontId="44" fillId="0" borderId="85" xfId="0" applyNumberFormat="1" applyFont="1" applyFill="1" applyBorder="1" applyAlignment="1"/>
    <xf numFmtId="164" fontId="44" fillId="0" borderId="48" xfId="0" applyNumberFormat="1" applyFont="1" applyFill="1" applyBorder="1" applyAlignment="1">
      <alignment horizontal="center"/>
    </xf>
    <xf numFmtId="170" fontId="44" fillId="0" borderId="22" xfId="31" applyNumberFormat="1" applyFont="1" applyFill="1" applyBorder="1" applyAlignment="1"/>
    <xf numFmtId="170" fontId="44" fillId="0" borderId="79" xfId="31" applyNumberFormat="1" applyFont="1" applyFill="1" applyBorder="1" applyAlignment="1"/>
    <xf numFmtId="170" fontId="44" fillId="0" borderId="79" xfId="31" applyNumberFormat="1" applyFont="1" applyFill="1" applyBorder="1" applyAlignment="1">
      <alignment horizontal="center"/>
    </xf>
    <xf numFmtId="41" fontId="44" fillId="0" borderId="46" xfId="31" applyNumberFormat="1" applyFont="1" applyFill="1" applyBorder="1" applyAlignment="1"/>
    <xf numFmtId="41" fontId="44" fillId="0" borderId="49" xfId="31" applyNumberFormat="1" applyFont="1" applyFill="1" applyBorder="1" applyAlignment="1"/>
    <xf numFmtId="41" fontId="44" fillId="0" borderId="45" xfId="31" applyNumberFormat="1" applyFont="1" applyFill="1" applyBorder="1" applyAlignment="1"/>
    <xf numFmtId="41" fontId="44" fillId="0" borderId="11" xfId="31" applyNumberFormat="1" applyFont="1" applyFill="1" applyBorder="1" applyAlignment="1"/>
    <xf numFmtId="41" fontId="44" fillId="0" borderId="77" xfId="31" applyNumberFormat="1" applyFont="1" applyFill="1" applyBorder="1" applyAlignment="1"/>
    <xf numFmtId="164" fontId="44" fillId="0" borderId="11" xfId="37" applyNumberFormat="1" applyFont="1" applyFill="1" applyBorder="1" applyAlignment="1"/>
    <xf numFmtId="41" fontId="44" fillId="0" borderId="20" xfId="37" applyNumberFormat="1" applyFont="1" applyFill="1" applyBorder="1" applyAlignment="1"/>
    <xf numFmtId="164" fontId="44" fillId="0" borderId="83" xfId="37" applyNumberFormat="1" applyFont="1" applyFill="1" applyBorder="1" applyAlignment="1"/>
    <xf numFmtId="41" fontId="44" fillId="0" borderId="17" xfId="37" applyNumberFormat="1" applyFont="1" applyFill="1" applyBorder="1" applyAlignment="1"/>
    <xf numFmtId="164" fontId="44" fillId="0" borderId="17" xfId="37" applyNumberFormat="1" applyFont="1" applyFill="1" applyBorder="1" applyAlignment="1"/>
    <xf numFmtId="166" fontId="44" fillId="0" borderId="76" xfId="31" applyNumberFormat="1" applyFont="1" applyFill="1" applyBorder="1" applyAlignment="1">
      <alignment horizontal="center"/>
    </xf>
    <xf numFmtId="166" fontId="44" fillId="0" borderId="57" xfId="0" applyNumberFormat="1" applyFont="1" applyFill="1" applyBorder="1" applyAlignment="1">
      <alignment horizontal="center"/>
    </xf>
    <xf numFmtId="164" fontId="44" fillId="0" borderId="86" xfId="0" applyNumberFormat="1" applyFont="1" applyFill="1" applyBorder="1" applyAlignment="1"/>
    <xf numFmtId="164" fontId="44" fillId="0" borderId="79" xfId="0" applyNumberFormat="1" applyFont="1" applyFill="1" applyBorder="1" applyAlignment="1"/>
    <xf numFmtId="3" fontId="3" fillId="0" borderId="0" xfId="0" applyNumberFormat="1" applyFont="1" applyAlignment="1"/>
    <xf numFmtId="3" fontId="4" fillId="0" borderId="20" xfId="37" applyNumberFormat="1" applyFont="1" applyFill="1" applyBorder="1" applyAlignment="1">
      <alignment horizontal="right" indent="1"/>
    </xf>
    <xf numFmtId="164" fontId="4" fillId="0" borderId="83" xfId="37" applyNumberFormat="1" applyFont="1" applyFill="1" applyBorder="1" applyAlignment="1">
      <alignment horizontal="right" indent="1"/>
    </xf>
    <xf numFmtId="3" fontId="4" fillId="0" borderId="77" xfId="37" applyNumberFormat="1" applyFont="1" applyFill="1" applyBorder="1" applyAlignment="1">
      <alignment horizontal="right" indent="1"/>
    </xf>
    <xf numFmtId="3" fontId="4" fillId="0" borderId="16" xfId="37" applyNumberFormat="1" applyFont="1" applyFill="1" applyBorder="1" applyAlignment="1">
      <alignment horizontal="right" indent="1"/>
    </xf>
    <xf numFmtId="164" fontId="4" fillId="0" borderId="22" xfId="37" applyNumberFormat="1" applyFont="1" applyFill="1" applyBorder="1" applyAlignment="1">
      <alignment horizontal="right" indent="1"/>
    </xf>
    <xf numFmtId="10" fontId="44" fillId="0" borderId="19" xfId="37" applyNumberFormat="1" applyFont="1" applyFill="1" applyBorder="1" applyAlignment="1"/>
    <xf numFmtId="10" fontId="44" fillId="0" borderId="76" xfId="37" applyNumberFormat="1" applyFont="1" applyFill="1" applyBorder="1" applyAlignment="1"/>
    <xf numFmtId="10" fontId="44" fillId="0" borderId="61" xfId="37" applyNumberFormat="1" applyFont="1" applyFill="1" applyBorder="1" applyAlignment="1"/>
    <xf numFmtId="10" fontId="44" fillId="0" borderId="57" xfId="37" applyNumberFormat="1" applyFont="1" applyFill="1" applyBorder="1" applyAlignment="1"/>
    <xf numFmtId="0" fontId="44" fillId="0" borderId="9" xfId="0" applyFont="1" applyFill="1" applyBorder="1" applyAlignment="1">
      <alignment horizontal="center"/>
    </xf>
    <xf numFmtId="0" fontId="22" fillId="0" borderId="33" xfId="0" applyFont="1" applyFill="1" applyBorder="1" applyAlignment="1">
      <alignment horizontal="center"/>
    </xf>
    <xf numFmtId="0" fontId="22" fillId="0" borderId="20" xfId="0" applyFont="1" applyFill="1" applyBorder="1" applyAlignment="1">
      <alignment horizontal="center"/>
    </xf>
    <xf numFmtId="0" fontId="48" fillId="0" borderId="46" xfId="0" applyFont="1" applyFill="1" applyBorder="1" applyAlignment="1">
      <alignment horizontal="center"/>
    </xf>
    <xf numFmtId="0" fontId="4" fillId="0" borderId="20" xfId="0" applyFont="1" applyFill="1" applyBorder="1" applyAlignment="1">
      <alignment horizontal="center"/>
    </xf>
    <xf numFmtId="0" fontId="44" fillId="0" borderId="48" xfId="0" quotePrefix="1" applyFont="1" applyFill="1" applyBorder="1" applyAlignment="1">
      <alignment horizontal="center"/>
    </xf>
    <xf numFmtId="0" fontId="1" fillId="0" borderId="49" xfId="0" applyFont="1" applyFill="1" applyBorder="1" applyAlignment="1">
      <alignment horizontal="center"/>
    </xf>
    <xf numFmtId="0" fontId="48" fillId="0" borderId="0" xfId="0" applyFont="1" applyFill="1" applyAlignment="1">
      <alignment wrapText="1"/>
    </xf>
    <xf numFmtId="0" fontId="48" fillId="0" borderId="0" xfId="0" applyFont="1" applyAlignment="1">
      <alignment wrapText="1"/>
    </xf>
    <xf numFmtId="43" fontId="0" fillId="0" borderId="10" xfId="0" applyNumberFormat="1" applyBorder="1" applyAlignment="1"/>
    <xf numFmtId="0" fontId="1" fillId="0" borderId="0" xfId="0" applyFont="1" applyFill="1" applyAlignment="1">
      <alignment vertical="center" wrapText="1"/>
    </xf>
    <xf numFmtId="0" fontId="44" fillId="0" borderId="17" xfId="0" applyFont="1" applyFill="1" applyBorder="1" applyAlignment="1">
      <alignment horizontal="right"/>
    </xf>
    <xf numFmtId="0" fontId="44" fillId="0" borderId="9" xfId="0" applyFont="1" applyBorder="1" applyAlignment="1">
      <alignment vertical="top" wrapText="1"/>
    </xf>
    <xf numFmtId="0" fontId="22" fillId="0" borderId="0" xfId="0" applyFont="1" applyBorder="1" applyAlignment="1">
      <alignment vertical="top" wrapText="1"/>
    </xf>
    <xf numFmtId="0" fontId="22" fillId="0" borderId="11" xfId="0" applyFont="1" applyBorder="1" applyAlignment="1">
      <alignment vertical="top" wrapText="1"/>
    </xf>
    <xf numFmtId="0" fontId="44" fillId="0" borderId="58" xfId="0" applyFont="1" applyBorder="1" applyAlignment="1">
      <alignment wrapText="1"/>
    </xf>
    <xf numFmtId="0" fontId="44" fillId="0" borderId="21" xfId="0" applyFont="1" applyBorder="1" applyAlignment="1"/>
    <xf numFmtId="0" fontId="44" fillId="0" borderId="35" xfId="0" applyFont="1" applyBorder="1" applyAlignment="1"/>
    <xf numFmtId="0" fontId="44" fillId="0" borderId="0" xfId="0" applyFont="1" applyFill="1" applyBorder="1" applyAlignment="1">
      <alignment horizontal="left" wrapText="1"/>
    </xf>
    <xf numFmtId="0" fontId="44" fillId="0" borderId="58" xfId="0" applyFont="1" applyBorder="1" applyAlignment="1">
      <alignment vertical="top" wrapText="1"/>
    </xf>
    <xf numFmtId="0" fontId="22" fillId="0" borderId="21" xfId="0" applyFont="1" applyBorder="1" applyAlignment="1">
      <alignment vertical="top" wrapText="1"/>
    </xf>
    <xf numFmtId="0" fontId="22" fillId="0" borderId="35" xfId="0" applyFont="1" applyBorder="1" applyAlignment="1">
      <alignment vertical="top" wrapText="1"/>
    </xf>
    <xf numFmtId="0" fontId="44" fillId="0" borderId="9" xfId="0" applyFont="1" applyBorder="1" applyAlignment="1">
      <alignment horizontal="left" vertical="top" wrapText="1"/>
    </xf>
    <xf numFmtId="0" fontId="48" fillId="0" borderId="0" xfId="0" applyFont="1" applyBorder="1" applyAlignment="1">
      <alignment horizontal="left" vertical="top" wrapText="1"/>
    </xf>
    <xf numFmtId="0" fontId="48" fillId="0" borderId="11" xfId="0" applyFont="1" applyBorder="1" applyAlignment="1">
      <alignment horizontal="left" vertical="top" wrapText="1"/>
    </xf>
    <xf numFmtId="2" fontId="47" fillId="0" borderId="76" xfId="0" applyNumberFormat="1" applyFont="1" applyFill="1" applyBorder="1" applyAlignment="1">
      <alignment horizontal="center" vertical="center"/>
    </xf>
    <xf numFmtId="2" fontId="47" fillId="0" borderId="78" xfId="0" applyNumberFormat="1" applyFont="1" applyFill="1" applyBorder="1" applyAlignment="1">
      <alignment horizontal="center" vertical="center"/>
    </xf>
    <xf numFmtId="2" fontId="47" fillId="0" borderId="79" xfId="0" applyNumberFormat="1" applyFont="1" applyFill="1" applyBorder="1" applyAlignment="1">
      <alignment horizontal="center" vertical="center"/>
    </xf>
    <xf numFmtId="0" fontId="22" fillId="0" borderId="0" xfId="0" applyFont="1" applyBorder="1" applyAlignment="1">
      <alignment horizontal="left" vertical="top" wrapText="1"/>
    </xf>
    <xf numFmtId="0" fontId="22" fillId="0" borderId="11" xfId="0" applyFont="1" applyBorder="1" applyAlignment="1">
      <alignment horizontal="left" vertical="top" wrapText="1"/>
    </xf>
    <xf numFmtId="49" fontId="4" fillId="20" borderId="59" xfId="0" applyNumberFormat="1" applyFont="1" applyFill="1" applyBorder="1" applyAlignment="1">
      <alignment horizontal="center"/>
    </xf>
    <xf numFmtId="49" fontId="17" fillId="0" borderId="18" xfId="0" applyNumberFormat="1" applyFont="1" applyBorder="1" applyAlignment="1">
      <alignment horizontal="center"/>
    </xf>
    <xf numFmtId="0" fontId="17" fillId="20" borderId="29" xfId="0" applyFont="1" applyFill="1" applyBorder="1" applyAlignment="1">
      <alignment horizontal="center"/>
    </xf>
    <xf numFmtId="0" fontId="17" fillId="20" borderId="68" xfId="0" applyFont="1" applyFill="1" applyBorder="1" applyAlignment="1">
      <alignment horizontal="center"/>
    </xf>
    <xf numFmtId="0" fontId="17" fillId="20" borderId="70" xfId="0" applyFont="1" applyFill="1" applyBorder="1" applyAlignment="1">
      <alignment horizontal="center"/>
    </xf>
    <xf numFmtId="0" fontId="17" fillId="20" borderId="85" xfId="0" applyFont="1" applyFill="1" applyBorder="1" applyAlignment="1">
      <alignment horizontal="center"/>
    </xf>
    <xf numFmtId="0" fontId="17" fillId="0" borderId="0" xfId="0" applyFont="1" applyFill="1" applyBorder="1" applyAlignment="1">
      <alignment horizontal="center"/>
    </xf>
    <xf numFmtId="49" fontId="17" fillId="20" borderId="59" xfId="0" applyNumberFormat="1" applyFont="1" applyFill="1" applyBorder="1" applyAlignment="1">
      <alignment horizontal="center"/>
    </xf>
    <xf numFmtId="0" fontId="0" fillId="0" borderId="0" xfId="0" applyAlignment="1">
      <alignment horizontal="left" vertical="center" wrapText="1"/>
    </xf>
  </cellXfs>
  <cellStyles count="4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Calculation" xfId="20"/>
    <cellStyle name="Check Cell" xfId="21"/>
    <cellStyle name="Explanatory Text" xfId="22"/>
    <cellStyle name="Good" xfId="23"/>
    <cellStyle name="Heading 1" xfId="24"/>
    <cellStyle name="Heading 2" xfId="25"/>
    <cellStyle name="Heading 3" xfId="26"/>
    <cellStyle name="Heading 4" xfId="27"/>
    <cellStyle name="Input" xfId="28"/>
    <cellStyle name="Lien hypertexte" xfId="29" builtinId="8"/>
    <cellStyle name="Linked Cell" xfId="30"/>
    <cellStyle name="Milliers" xfId="31" builtinId="3"/>
    <cellStyle name="Neutral" xfId="32"/>
    <cellStyle name="Normal" xfId="0" builtinId="0"/>
    <cellStyle name="Normal 2" xfId="33"/>
    <cellStyle name="Normal 3" xfId="34"/>
    <cellStyle name="Note" xfId="35"/>
    <cellStyle name="Output" xfId="36"/>
    <cellStyle name="Pourcentage" xfId="37" builtinId="5"/>
    <cellStyle name="Title" xfId="38"/>
    <cellStyle name="Warning Text"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2596"/>
      <rgbColor rgb="00FFFFFF"/>
      <rgbColor rgb="00FF0000"/>
      <rgbColor rgb="0000FF00"/>
      <rgbColor rgb="000000FF"/>
      <rgbColor rgb="00FFFF00"/>
      <rgbColor rgb="00FF00FF"/>
      <rgbColor rgb="0000FFFF"/>
      <rgbColor rgb="00800000"/>
      <rgbColor rgb="00008000"/>
      <rgbColor rgb="00000080"/>
      <rgbColor rgb="00808000"/>
      <rgbColor rgb="005D005D"/>
      <rgbColor rgb="00008080"/>
      <rgbColor rgb="00C0C0C0"/>
      <rgbColor rgb="00808080"/>
      <rgbColor rgb="003333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CDD9FF"/>
      <rgbColor rgb="00F1FFC9"/>
      <rgbColor rgb="008DC02F"/>
      <rgbColor rgb="008F0471"/>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egifrance.gouv.fr/Traductions/en-English" TargetMode="External"/><Relationship Id="rId2" Type="http://schemas.openxmlformats.org/officeDocument/2006/relationships/hyperlink" Target="http://www.caissefrancaisedefinancementlocal.fr/EN/investor-relations" TargetMode="External"/><Relationship Id="rId1" Type="http://schemas.openxmlformats.org/officeDocument/2006/relationships/hyperlink" Target="http://www.sfil.f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pageSetUpPr fitToPage="1"/>
  </sheetPr>
  <dimension ref="A1:R233"/>
  <sheetViews>
    <sheetView showGridLines="0" tabSelected="1" view="pageBreakPreview" zoomScale="85" zoomScaleNormal="70" zoomScaleSheetLayoutView="100" workbookViewId="0">
      <pane ySplit="5" topLeftCell="A6" activePane="bottomLeft" state="frozenSplit"/>
      <selection activeCell="C129" sqref="C129"/>
      <selection pane="bottomLeft" activeCell="E26" sqref="E26"/>
    </sheetView>
  </sheetViews>
  <sheetFormatPr baseColWidth="10" defaultRowHeight="12.75" x14ac:dyDescent="0.2"/>
  <cols>
    <col min="1" max="1" width="5.42578125" style="4" customWidth="1"/>
    <col min="2" max="2" width="20.7109375" customWidth="1"/>
    <col min="3" max="3" width="22.7109375" customWidth="1"/>
    <col min="4" max="4" width="36" customWidth="1"/>
    <col min="5" max="5" width="26.140625" customWidth="1"/>
    <col min="6" max="6" width="26.42578125" customWidth="1"/>
    <col min="7" max="7" width="34" customWidth="1"/>
    <col min="8" max="8" width="14.28515625" customWidth="1"/>
    <col min="9" max="9" width="16.5703125" bestFit="1" customWidth="1"/>
    <col min="10" max="10" width="12.140625" customWidth="1"/>
    <col min="11" max="11" width="14.42578125" style="24" customWidth="1"/>
    <col min="14" max="14" width="16.5703125" bestFit="1" customWidth="1"/>
  </cols>
  <sheetData>
    <row r="1" spans="1:11" s="150" customFormat="1" x14ac:dyDescent="0.2">
      <c r="A1" s="148"/>
      <c r="B1" s="149" t="s">
        <v>68</v>
      </c>
      <c r="K1" s="151"/>
    </row>
    <row r="2" spans="1:11" ht="13.5" thickBot="1" x14ac:dyDescent="0.25"/>
    <row r="3" spans="1:11" ht="13.5" thickBot="1" x14ac:dyDescent="0.25">
      <c r="B3" s="179" t="s">
        <v>191</v>
      </c>
      <c r="C3" s="229" t="s">
        <v>448</v>
      </c>
      <c r="D3" s="25"/>
      <c r="E3" s="28"/>
    </row>
    <row r="4" spans="1:11" ht="13.5" thickBot="1" x14ac:dyDescent="0.25">
      <c r="B4" s="179" t="s">
        <v>192</v>
      </c>
      <c r="C4" s="661" t="s">
        <v>499</v>
      </c>
      <c r="F4" s="638"/>
      <c r="G4" s="638"/>
    </row>
    <row r="5" spans="1:11" x14ac:dyDescent="0.2">
      <c r="B5" s="179"/>
      <c r="C5" s="228"/>
    </row>
    <row r="6" spans="1:11" s="34" customFormat="1" ht="21.75" customHeight="1" x14ac:dyDescent="0.2">
      <c r="A6" s="49"/>
      <c r="B6" s="227"/>
      <c r="C6" s="227"/>
      <c r="D6" s="227"/>
      <c r="E6" s="227"/>
      <c r="F6" s="227"/>
      <c r="G6" s="227"/>
      <c r="H6" s="227"/>
      <c r="I6" s="227"/>
      <c r="J6" s="19"/>
      <c r="K6" s="19"/>
    </row>
    <row r="7" spans="1:11" s="404" customFormat="1" x14ac:dyDescent="0.2">
      <c r="A7" s="403">
        <v>1</v>
      </c>
      <c r="B7" s="404" t="s">
        <v>221</v>
      </c>
      <c r="K7" s="405"/>
    </row>
    <row r="9" spans="1:11" ht="13.5" thickBot="1" x14ac:dyDescent="0.25"/>
    <row r="10" spans="1:11" x14ac:dyDescent="0.2">
      <c r="A10" s="169" t="s">
        <v>160</v>
      </c>
      <c r="B10" s="232" t="s">
        <v>79</v>
      </c>
      <c r="C10" s="233"/>
      <c r="D10" s="233"/>
      <c r="E10" s="185" t="s">
        <v>496</v>
      </c>
      <c r="F10" s="11"/>
      <c r="G10" s="11"/>
      <c r="H10" s="27"/>
    </row>
    <row r="11" spans="1:11" x14ac:dyDescent="0.2">
      <c r="B11" s="234" t="s">
        <v>222</v>
      </c>
      <c r="C11" s="235"/>
      <c r="D11" s="235"/>
      <c r="E11" s="152" t="s">
        <v>496</v>
      </c>
      <c r="F11" s="13"/>
      <c r="G11" s="13"/>
      <c r="H11" s="29"/>
    </row>
    <row r="12" spans="1:11" ht="13.5" thickBot="1" x14ac:dyDescent="0.25">
      <c r="B12" s="236" t="s">
        <v>54</v>
      </c>
      <c r="C12" s="237"/>
      <c r="D12" s="237"/>
      <c r="E12" s="153" t="s">
        <v>423</v>
      </c>
      <c r="F12" s="20"/>
      <c r="G12" s="20"/>
      <c r="H12" s="26"/>
    </row>
    <row r="13" spans="1:11" s="34" customFormat="1" x14ac:dyDescent="0.2">
      <c r="A13" s="43"/>
      <c r="B13" s="32"/>
      <c r="C13" s="32"/>
      <c r="D13" s="32"/>
      <c r="E13" s="32"/>
      <c r="F13" s="40"/>
      <c r="G13" s="16"/>
      <c r="H13" s="16"/>
      <c r="I13" s="16"/>
      <c r="K13" s="123"/>
    </row>
    <row r="14" spans="1:11" s="34" customFormat="1" ht="13.5" thickBot="1" x14ac:dyDescent="0.25">
      <c r="A14" s="43"/>
      <c r="B14" s="33"/>
      <c r="C14" s="33"/>
      <c r="D14" s="33"/>
      <c r="E14" s="33"/>
      <c r="F14" s="40"/>
      <c r="G14" s="16"/>
      <c r="H14" s="16"/>
      <c r="I14" s="16"/>
      <c r="K14" s="123"/>
    </row>
    <row r="15" spans="1:11" ht="13.5" thickBot="1" x14ac:dyDescent="0.25">
      <c r="A15" s="169" t="s">
        <v>161</v>
      </c>
      <c r="B15" s="73"/>
      <c r="C15" s="73"/>
      <c r="D15" s="73"/>
      <c r="E15" s="47"/>
      <c r="F15" s="244" t="s">
        <v>73</v>
      </c>
      <c r="G15" s="245" t="s">
        <v>335</v>
      </c>
      <c r="H15" s="154" t="s">
        <v>78</v>
      </c>
      <c r="I15" s="7"/>
    </row>
    <row r="16" spans="1:11" x14ac:dyDescent="0.2">
      <c r="B16" s="238" t="s">
        <v>223</v>
      </c>
      <c r="C16" s="239"/>
      <c r="D16" s="239"/>
      <c r="E16" s="240" t="s">
        <v>24</v>
      </c>
      <c r="F16" s="752" t="s">
        <v>487</v>
      </c>
      <c r="G16" s="753" t="s">
        <v>373</v>
      </c>
      <c r="H16" s="754" t="s">
        <v>373</v>
      </c>
      <c r="I16" s="7"/>
    </row>
    <row r="17" spans="1:11" x14ac:dyDescent="0.2">
      <c r="B17" s="238"/>
      <c r="C17" s="239"/>
      <c r="D17" s="239"/>
      <c r="E17" s="241" t="s">
        <v>22</v>
      </c>
      <c r="F17" s="755" t="s">
        <v>501</v>
      </c>
      <c r="G17" s="753" t="s">
        <v>373</v>
      </c>
      <c r="H17" s="756" t="s">
        <v>373</v>
      </c>
      <c r="I17" s="7"/>
    </row>
    <row r="18" spans="1:11" ht="13.5" thickBot="1" x14ac:dyDescent="0.25">
      <c r="B18" s="242"/>
      <c r="C18" s="237"/>
      <c r="D18" s="237"/>
      <c r="E18" s="243" t="s">
        <v>23</v>
      </c>
      <c r="F18" s="697" t="s">
        <v>451</v>
      </c>
      <c r="G18" s="757" t="s">
        <v>373</v>
      </c>
      <c r="H18" s="758" t="s">
        <v>454</v>
      </c>
      <c r="I18" s="7"/>
    </row>
    <row r="19" spans="1:11" s="34" customFormat="1" x14ac:dyDescent="0.2">
      <c r="A19" s="43"/>
      <c r="B19" s="46"/>
      <c r="C19" s="46"/>
      <c r="D19" s="46"/>
      <c r="E19" s="46"/>
      <c r="F19" s="84"/>
      <c r="G19" s="84"/>
      <c r="H19" s="84"/>
      <c r="I19" s="16"/>
      <c r="K19" s="123"/>
    </row>
    <row r="20" spans="1:11" s="34" customFormat="1" ht="13.5" thickBot="1" x14ac:dyDescent="0.25">
      <c r="A20" s="43"/>
      <c r="B20" s="46"/>
      <c r="C20" s="46"/>
      <c r="D20" s="46"/>
      <c r="E20" s="46"/>
      <c r="F20" s="84"/>
      <c r="G20" s="84"/>
      <c r="H20" s="84"/>
      <c r="I20" s="16"/>
      <c r="K20" s="123"/>
    </row>
    <row r="21" spans="1:11" s="34" customFormat="1" ht="13.5" thickBot="1" x14ac:dyDescent="0.25">
      <c r="A21" s="178" t="s">
        <v>162</v>
      </c>
      <c r="B21" s="7"/>
      <c r="C21" s="7"/>
      <c r="E21" s="10"/>
      <c r="F21" s="248" t="s">
        <v>73</v>
      </c>
      <c r="G21" s="249" t="s">
        <v>336</v>
      </c>
      <c r="H21" s="250" t="s">
        <v>78</v>
      </c>
      <c r="I21" s="16"/>
      <c r="K21" s="123"/>
    </row>
    <row r="22" spans="1:11" s="34" customFormat="1" x14ac:dyDescent="0.2">
      <c r="B22" s="246" t="s">
        <v>337</v>
      </c>
      <c r="C22" s="233"/>
      <c r="D22" s="233"/>
      <c r="E22" s="247" t="s">
        <v>24</v>
      </c>
      <c r="F22" s="114" t="s">
        <v>373</v>
      </c>
      <c r="G22" s="110" t="s">
        <v>373</v>
      </c>
      <c r="H22" s="111" t="s">
        <v>373</v>
      </c>
      <c r="I22" s="16"/>
      <c r="K22" s="123"/>
    </row>
    <row r="23" spans="1:11" s="34" customFormat="1" x14ac:dyDescent="0.2">
      <c r="A23" s="43"/>
      <c r="B23" s="238"/>
      <c r="C23" s="239"/>
      <c r="D23" s="239"/>
      <c r="E23" s="241" t="s">
        <v>22</v>
      </c>
      <c r="F23" s="115" t="s">
        <v>373</v>
      </c>
      <c r="G23" s="116" t="s">
        <v>373</v>
      </c>
      <c r="H23" s="117" t="s">
        <v>373</v>
      </c>
      <c r="I23" s="16"/>
      <c r="K23" s="123"/>
    </row>
    <row r="24" spans="1:11" s="34" customFormat="1" ht="13.5" thickBot="1" x14ac:dyDescent="0.25">
      <c r="A24" s="43"/>
      <c r="B24" s="242"/>
      <c r="C24" s="237"/>
      <c r="D24" s="237"/>
      <c r="E24" s="243" t="s">
        <v>23</v>
      </c>
      <c r="F24" s="118" t="s">
        <v>373</v>
      </c>
      <c r="G24" s="119" t="s">
        <v>373</v>
      </c>
      <c r="H24" s="120" t="s">
        <v>373</v>
      </c>
      <c r="I24" s="16"/>
      <c r="K24" s="123"/>
    </row>
    <row r="25" spans="1:11" s="34" customFormat="1" x14ac:dyDescent="0.2">
      <c r="A25" s="43"/>
      <c r="B25" s="46"/>
      <c r="C25" s="46"/>
      <c r="D25" s="46"/>
      <c r="E25" s="46"/>
      <c r="F25" s="84"/>
      <c r="G25" s="84"/>
      <c r="H25" s="84"/>
      <c r="I25" s="16"/>
      <c r="K25" s="123"/>
    </row>
    <row r="26" spans="1:11" s="34" customFormat="1" ht="13.5" thickBot="1" x14ac:dyDescent="0.25">
      <c r="A26" s="43"/>
      <c r="B26" s="46"/>
      <c r="C26" s="46"/>
      <c r="D26" s="46"/>
      <c r="E26" s="46"/>
      <c r="F26" s="84"/>
      <c r="G26" s="84"/>
      <c r="H26" s="84"/>
      <c r="I26" s="16"/>
      <c r="K26" s="123"/>
    </row>
    <row r="27" spans="1:11" x14ac:dyDescent="0.2">
      <c r="A27" s="169" t="s">
        <v>224</v>
      </c>
      <c r="B27" s="424" t="s">
        <v>334</v>
      </c>
      <c r="C27" s="425"/>
      <c r="D27" s="656">
        <v>0.2384</v>
      </c>
      <c r="E27" s="7"/>
      <c r="F27" s="8"/>
      <c r="G27" s="7"/>
    </row>
    <row r="28" spans="1:11" ht="13.5" thickBot="1" x14ac:dyDescent="0.25">
      <c r="B28" s="426"/>
      <c r="C28" s="427" t="s">
        <v>103</v>
      </c>
      <c r="D28" s="763" t="s">
        <v>511</v>
      </c>
    </row>
    <row r="31" spans="1:11" s="404" customFormat="1" x14ac:dyDescent="0.2">
      <c r="A31" s="403">
        <v>2</v>
      </c>
      <c r="B31" s="404" t="s">
        <v>21</v>
      </c>
      <c r="K31" s="405"/>
    </row>
    <row r="32" spans="1:11" x14ac:dyDescent="0.2">
      <c r="A32" s="48"/>
    </row>
    <row r="33" spans="1:17" x14ac:dyDescent="0.2">
      <c r="A33" s="48"/>
    </row>
    <row r="34" spans="1:17" s="2" customFormat="1" x14ac:dyDescent="0.2">
      <c r="A34" s="177" t="s">
        <v>163</v>
      </c>
      <c r="B34" s="168" t="s">
        <v>216</v>
      </c>
      <c r="K34" s="124"/>
    </row>
    <row r="35" spans="1:17" s="2" customFormat="1" ht="13.5" thickBot="1" x14ac:dyDescent="0.25">
      <c r="A35" s="48"/>
      <c r="B35" s="12"/>
      <c r="E35" s="121"/>
      <c r="H35" s="183"/>
      <c r="K35" s="124"/>
    </row>
    <row r="36" spans="1:17" x14ac:dyDescent="0.2">
      <c r="A36" s="48"/>
      <c r="B36" s="251" t="s">
        <v>8</v>
      </c>
      <c r="C36" s="252"/>
      <c r="D36" s="252"/>
      <c r="E36" s="184" t="s">
        <v>449</v>
      </c>
      <c r="F36" s="71"/>
      <c r="G36" s="181"/>
      <c r="H36" s="7"/>
    </row>
    <row r="37" spans="1:17" x14ac:dyDescent="0.2">
      <c r="A37" s="48"/>
      <c r="B37" s="253" t="s">
        <v>3</v>
      </c>
      <c r="C37" s="254"/>
      <c r="D37" s="254"/>
      <c r="E37" s="164" t="s">
        <v>375</v>
      </c>
      <c r="F37" s="13"/>
      <c r="G37" s="182"/>
      <c r="H37" s="9"/>
    </row>
    <row r="38" spans="1:17" ht="13.5" thickBot="1" x14ac:dyDescent="0.25">
      <c r="A38" s="48"/>
      <c r="B38" s="255" t="s">
        <v>4</v>
      </c>
      <c r="C38" s="256"/>
      <c r="D38" s="256"/>
      <c r="E38" s="155" t="s">
        <v>427</v>
      </c>
      <c r="F38" s="21"/>
      <c r="G38" s="180"/>
      <c r="H38" s="7"/>
      <c r="L38" s="24"/>
    </row>
    <row r="39" spans="1:17" s="34" customFormat="1" ht="13.5" thickBot="1" x14ac:dyDescent="0.25">
      <c r="A39" s="50"/>
      <c r="B39" s="35"/>
      <c r="C39" s="35"/>
      <c r="D39" s="35"/>
      <c r="E39" s="122"/>
      <c r="F39" s="53"/>
      <c r="H39" s="16"/>
      <c r="L39" s="123"/>
    </row>
    <row r="40" spans="1:17" x14ac:dyDescent="0.2">
      <c r="A40" s="48"/>
      <c r="B40" s="257" t="s">
        <v>9</v>
      </c>
      <c r="C40" s="258"/>
      <c r="D40" s="258"/>
      <c r="E40" s="137" t="s">
        <v>421</v>
      </c>
      <c r="F40" s="137"/>
      <c r="L40" s="24"/>
    </row>
    <row r="41" spans="1:17" x14ac:dyDescent="0.2">
      <c r="A41" s="48"/>
      <c r="B41" s="259" t="s">
        <v>150</v>
      </c>
      <c r="C41" s="260"/>
      <c r="D41" s="260"/>
      <c r="E41" s="158" t="s">
        <v>338</v>
      </c>
      <c r="F41" s="156"/>
      <c r="L41" s="24"/>
    </row>
    <row r="42" spans="1:17" s="34" customFormat="1" ht="13.5" thickBot="1" x14ac:dyDescent="0.25">
      <c r="A42" s="50"/>
      <c r="B42" s="255" t="s">
        <v>151</v>
      </c>
      <c r="C42" s="256"/>
      <c r="D42" s="256"/>
      <c r="E42" s="159" t="s">
        <v>338</v>
      </c>
      <c r="F42" s="157"/>
      <c r="L42" s="123"/>
    </row>
    <row r="43" spans="1:17" x14ac:dyDescent="0.2">
      <c r="A43" s="48"/>
      <c r="B43" s="3"/>
      <c r="L43" s="24"/>
    </row>
    <row r="44" spans="1:17" x14ac:dyDescent="0.2">
      <c r="A44" s="48"/>
      <c r="B44" s="3"/>
      <c r="L44" s="2"/>
      <c r="M44" s="2"/>
      <c r="N44" s="2"/>
      <c r="O44" s="2"/>
      <c r="P44" s="2"/>
      <c r="Q44" s="2"/>
    </row>
    <row r="45" spans="1:17" s="2" customFormat="1" x14ac:dyDescent="0.2">
      <c r="A45" s="177" t="s">
        <v>164</v>
      </c>
      <c r="B45" s="168" t="s">
        <v>7</v>
      </c>
    </row>
    <row r="46" spans="1:17" s="2" customFormat="1" ht="13.5" thickBot="1" x14ac:dyDescent="0.25">
      <c r="A46" s="48"/>
      <c r="B46" s="12"/>
    </row>
    <row r="47" spans="1:17" s="2" customFormat="1" x14ac:dyDescent="0.2">
      <c r="A47" s="48"/>
      <c r="B47" s="12"/>
      <c r="C47" s="87"/>
      <c r="E47" s="270" t="s">
        <v>6</v>
      </c>
      <c r="F47" s="271" t="s">
        <v>226</v>
      </c>
      <c r="G47" s="86"/>
    </row>
    <row r="48" spans="1:17" s="2" customFormat="1" ht="13.5" thickBot="1" x14ac:dyDescent="0.25">
      <c r="A48" s="48"/>
      <c r="B48" s="12"/>
      <c r="C48" s="80"/>
      <c r="E48" s="272" t="s">
        <v>252</v>
      </c>
      <c r="F48" s="273" t="s">
        <v>340</v>
      </c>
      <c r="G48" s="86"/>
    </row>
    <row r="49" spans="1:17" x14ac:dyDescent="0.2">
      <c r="A49" s="48"/>
      <c r="B49" s="251" t="s">
        <v>0</v>
      </c>
      <c r="C49" s="261" t="s">
        <v>5</v>
      </c>
      <c r="D49" s="262"/>
      <c r="E49" s="662">
        <v>56587.239000000001</v>
      </c>
      <c r="F49" s="160"/>
      <c r="G49" s="9"/>
      <c r="K49" s="2"/>
      <c r="L49" s="2"/>
      <c r="M49" s="2"/>
      <c r="N49" s="2"/>
      <c r="O49" s="2"/>
      <c r="P49" s="2"/>
      <c r="Q49" s="2"/>
    </row>
    <row r="50" spans="1:17" s="34" customFormat="1" x14ac:dyDescent="0.2">
      <c r="A50" s="50"/>
      <c r="B50" s="259"/>
      <c r="C50" s="263" t="s">
        <v>13</v>
      </c>
      <c r="D50" s="264"/>
      <c r="E50" s="161"/>
      <c r="F50" s="162"/>
      <c r="G50" s="85"/>
      <c r="K50" s="24"/>
      <c r="L50" s="2"/>
      <c r="M50" s="2"/>
      <c r="N50" s="2"/>
      <c r="O50" s="2"/>
      <c r="P50" s="2"/>
      <c r="Q50" s="2"/>
    </row>
    <row r="51" spans="1:17" x14ac:dyDescent="0.2">
      <c r="A51" s="48"/>
      <c r="B51" s="259"/>
      <c r="C51" s="263" t="s">
        <v>12</v>
      </c>
      <c r="D51" s="264"/>
      <c r="E51" s="161"/>
      <c r="F51" s="162"/>
      <c r="G51" s="9"/>
      <c r="K51" s="34"/>
      <c r="L51" s="2"/>
      <c r="M51" s="2"/>
      <c r="N51" s="2"/>
      <c r="O51" s="2"/>
      <c r="P51" s="2"/>
      <c r="Q51" s="2"/>
    </row>
    <row r="52" spans="1:17" ht="13.5" thickBot="1" x14ac:dyDescent="0.25">
      <c r="A52" s="48"/>
      <c r="B52" s="259"/>
      <c r="C52" s="265" t="s">
        <v>100</v>
      </c>
      <c r="D52" s="266"/>
      <c r="E52" s="663">
        <v>2405.0533396699998</v>
      </c>
      <c r="F52" s="612"/>
      <c r="G52" s="761"/>
      <c r="L52" s="2"/>
      <c r="M52" s="2"/>
      <c r="N52" s="2"/>
      <c r="O52" s="2"/>
      <c r="P52" s="2"/>
      <c r="Q52" s="2"/>
    </row>
    <row r="53" spans="1:17" ht="13.5" thickBot="1" x14ac:dyDescent="0.25">
      <c r="A53" s="48"/>
      <c r="B53" s="267"/>
      <c r="C53" s="268" t="s">
        <v>6</v>
      </c>
      <c r="D53" s="269"/>
      <c r="E53" s="664">
        <f>SUM(E49:E52)</f>
        <v>58992.292339669999</v>
      </c>
      <c r="F53" s="723">
        <f>D181/E53</f>
        <v>0.70289497852778915</v>
      </c>
      <c r="G53" s="9"/>
      <c r="L53" s="2"/>
      <c r="M53" s="2"/>
      <c r="N53" s="2"/>
      <c r="O53" s="2"/>
      <c r="P53" s="2"/>
      <c r="Q53" s="2"/>
    </row>
    <row r="54" spans="1:17" ht="13.5" thickBot="1" x14ac:dyDescent="0.25">
      <c r="A54" s="48"/>
      <c r="E54" s="113"/>
      <c r="F54" s="113"/>
      <c r="L54" s="2"/>
      <c r="M54" s="2"/>
      <c r="N54" s="2"/>
      <c r="O54" s="2"/>
      <c r="P54" s="2"/>
      <c r="Q54" s="2"/>
    </row>
    <row r="55" spans="1:17" ht="13.5" thickBot="1" x14ac:dyDescent="0.25">
      <c r="A55" s="48"/>
      <c r="B55" s="267" t="s">
        <v>19</v>
      </c>
      <c r="C55" s="269"/>
      <c r="D55" s="274"/>
      <c r="E55" s="672">
        <f>+'Covered bonds'!D15/1000000</f>
        <v>50738.864320781599</v>
      </c>
      <c r="F55" s="113"/>
      <c r="L55" s="2"/>
      <c r="M55" s="2"/>
      <c r="N55" s="2"/>
      <c r="O55" s="2"/>
      <c r="P55" s="2"/>
      <c r="Q55" s="2"/>
    </row>
    <row r="56" spans="1:17" x14ac:dyDescent="0.2">
      <c r="A56" s="48"/>
      <c r="L56" s="2"/>
      <c r="M56" s="2"/>
      <c r="N56" s="2"/>
      <c r="O56" s="2"/>
      <c r="P56" s="2"/>
      <c r="Q56" s="2"/>
    </row>
    <row r="57" spans="1:17" x14ac:dyDescent="0.2">
      <c r="A57" s="48"/>
      <c r="L57" s="2"/>
      <c r="M57" s="2"/>
      <c r="N57" s="2"/>
      <c r="O57" s="2"/>
      <c r="P57" s="2"/>
      <c r="Q57" s="2"/>
    </row>
    <row r="58" spans="1:17" s="2" customFormat="1" x14ac:dyDescent="0.2">
      <c r="A58" s="177" t="s">
        <v>165</v>
      </c>
      <c r="B58" s="168" t="s">
        <v>194</v>
      </c>
      <c r="K58" s="124"/>
    </row>
    <row r="59" spans="1:17" s="2" customFormat="1" ht="13.5" thickBot="1" x14ac:dyDescent="0.25">
      <c r="A59" s="48"/>
      <c r="B59" s="12"/>
      <c r="K59" s="124"/>
    </row>
    <row r="60" spans="1:17" ht="12.75" customHeight="1" thickBot="1" x14ac:dyDescent="0.25">
      <c r="A60" s="48"/>
      <c r="C60" s="282" t="s">
        <v>212</v>
      </c>
      <c r="D60" s="283" t="s">
        <v>341</v>
      </c>
      <c r="E60" s="284" t="s">
        <v>342</v>
      </c>
      <c r="L60" s="2"/>
      <c r="M60" s="2"/>
      <c r="N60" s="2"/>
      <c r="O60" s="2"/>
      <c r="P60" s="2"/>
      <c r="Q60" s="2"/>
    </row>
    <row r="61" spans="1:17" x14ac:dyDescent="0.2">
      <c r="A61" s="48"/>
      <c r="B61" s="285" t="s">
        <v>66</v>
      </c>
      <c r="C61" s="673" t="s">
        <v>500</v>
      </c>
      <c r="D61" s="673">
        <v>1.05</v>
      </c>
      <c r="E61" s="673">
        <v>1.1269051574222342</v>
      </c>
      <c r="G61" s="430"/>
      <c r="L61" s="2"/>
      <c r="M61" s="2"/>
      <c r="N61" s="2"/>
      <c r="O61" s="2"/>
      <c r="P61" s="2"/>
      <c r="Q61" s="2"/>
    </row>
    <row r="62" spans="1:17" x14ac:dyDescent="0.2">
      <c r="A62" s="48"/>
      <c r="B62" s="253" t="s">
        <v>344</v>
      </c>
      <c r="C62" s="674" t="s">
        <v>373</v>
      </c>
      <c r="D62" s="674" t="s">
        <v>373</v>
      </c>
      <c r="E62" s="674" t="s">
        <v>373</v>
      </c>
      <c r="L62" s="2"/>
      <c r="M62" s="2"/>
      <c r="N62" s="2"/>
      <c r="O62" s="2"/>
      <c r="P62" s="2"/>
      <c r="Q62" s="2"/>
    </row>
    <row r="63" spans="1:17" ht="13.5" thickBot="1" x14ac:dyDescent="0.25">
      <c r="A63" s="48"/>
      <c r="B63" s="286" t="s">
        <v>343</v>
      </c>
      <c r="C63" s="675" t="s">
        <v>500</v>
      </c>
      <c r="D63" s="675" t="s">
        <v>373</v>
      </c>
      <c r="E63" s="724">
        <f>+E53/(E83)</f>
        <v>1.1320355410527001</v>
      </c>
      <c r="L63" s="2"/>
      <c r="M63" s="2"/>
      <c r="N63" s="2"/>
      <c r="O63" s="2"/>
      <c r="P63" s="2"/>
      <c r="Q63" s="2"/>
    </row>
    <row r="64" spans="1:17" s="34" customFormat="1" x14ac:dyDescent="0.2">
      <c r="A64" s="50"/>
      <c r="B64" s="33"/>
      <c r="C64" s="37"/>
      <c r="D64" s="33"/>
      <c r="E64" s="16"/>
      <c r="K64" s="123"/>
    </row>
    <row r="65" spans="1:15" s="34" customFormat="1" x14ac:dyDescent="0.2">
      <c r="A65" s="50"/>
      <c r="B65" s="33"/>
      <c r="C65" s="37"/>
      <c r="D65" s="33"/>
      <c r="E65" s="16"/>
      <c r="K65" s="123"/>
    </row>
    <row r="66" spans="1:15" s="34" customFormat="1" x14ac:dyDescent="0.2">
      <c r="A66" s="174" t="s">
        <v>166</v>
      </c>
      <c r="B66" s="176" t="s">
        <v>225</v>
      </c>
      <c r="C66" s="37"/>
      <c r="D66" s="33"/>
      <c r="E66" s="16"/>
      <c r="K66" s="123"/>
    </row>
    <row r="67" spans="1:15" s="34" customFormat="1" ht="13.5" thickBot="1" x14ac:dyDescent="0.25">
      <c r="A67" s="50"/>
      <c r="B67" s="33"/>
      <c r="C67" s="37"/>
      <c r="D67" s="33"/>
      <c r="E67" s="16"/>
      <c r="K67" s="123"/>
    </row>
    <row r="68" spans="1:15" s="34" customFormat="1" ht="13.5" thickBot="1" x14ac:dyDescent="0.25">
      <c r="A68" s="50"/>
      <c r="B68" s="33"/>
      <c r="C68" s="37"/>
      <c r="D68" s="33"/>
      <c r="E68" s="291" t="s">
        <v>73</v>
      </c>
      <c r="F68" s="292" t="s">
        <v>335</v>
      </c>
      <c r="G68" s="293" t="s">
        <v>78</v>
      </c>
      <c r="K68" s="123"/>
    </row>
    <row r="69" spans="1:15" x14ac:dyDescent="0.2">
      <c r="A69" s="48"/>
      <c r="B69" s="251" t="s">
        <v>2</v>
      </c>
      <c r="C69" s="252"/>
      <c r="D69" s="287" t="s">
        <v>24</v>
      </c>
      <c r="E69" s="692" t="s">
        <v>451</v>
      </c>
      <c r="F69" s="693" t="s">
        <v>373</v>
      </c>
      <c r="G69" s="694" t="s">
        <v>452</v>
      </c>
    </row>
    <row r="70" spans="1:15" x14ac:dyDescent="0.2">
      <c r="A70" s="48"/>
      <c r="B70" s="259"/>
      <c r="C70" s="260"/>
      <c r="D70" s="288" t="s">
        <v>22</v>
      </c>
      <c r="E70" s="695" t="s">
        <v>424</v>
      </c>
      <c r="F70" s="693" t="s">
        <v>373</v>
      </c>
      <c r="G70" s="696" t="s">
        <v>373</v>
      </c>
    </row>
    <row r="71" spans="1:15" ht="13.5" thickBot="1" x14ac:dyDescent="0.25">
      <c r="A71" s="48"/>
      <c r="B71" s="286"/>
      <c r="C71" s="289"/>
      <c r="D71" s="290" t="s">
        <v>23</v>
      </c>
      <c r="E71" s="697" t="s">
        <v>374</v>
      </c>
      <c r="F71" s="698" t="s">
        <v>373</v>
      </c>
      <c r="G71" s="699" t="s">
        <v>454</v>
      </c>
      <c r="H71" s="9"/>
    </row>
    <row r="72" spans="1:15" x14ac:dyDescent="0.2">
      <c r="A72" s="48"/>
      <c r="B72" s="7"/>
      <c r="C72" s="7"/>
      <c r="D72" s="7"/>
    </row>
    <row r="73" spans="1:15" x14ac:dyDescent="0.2">
      <c r="A73" s="48"/>
      <c r="B73" s="7"/>
      <c r="C73" s="7"/>
      <c r="D73" s="7"/>
      <c r="N73" s="464"/>
      <c r="O73" s="464"/>
    </row>
    <row r="74" spans="1:15" s="34" customFormat="1" x14ac:dyDescent="0.2">
      <c r="A74" s="174" t="s">
        <v>167</v>
      </c>
      <c r="B74" s="175" t="s">
        <v>213</v>
      </c>
      <c r="C74" s="36"/>
      <c r="K74" s="123"/>
      <c r="N74" s="464"/>
      <c r="O74" s="464"/>
    </row>
    <row r="75" spans="1:15" ht="13.5" thickBot="1" x14ac:dyDescent="0.25">
      <c r="A75" s="51"/>
      <c r="B75" s="5"/>
      <c r="C75" s="5"/>
      <c r="L75" s="24"/>
      <c r="N75" s="464"/>
      <c r="O75" s="464"/>
    </row>
    <row r="76" spans="1:15" ht="13.5" thickBot="1" x14ac:dyDescent="0.25">
      <c r="A76" s="48"/>
      <c r="B76" s="294" t="s">
        <v>16</v>
      </c>
      <c r="C76" s="295"/>
      <c r="D76" s="296"/>
      <c r="E76" s="297" t="s">
        <v>14</v>
      </c>
      <c r="G76" s="7"/>
      <c r="N76" s="464"/>
      <c r="O76" s="464"/>
    </row>
    <row r="77" spans="1:15" x14ac:dyDescent="0.2">
      <c r="A77" s="48"/>
      <c r="B77" s="298" t="s">
        <v>17</v>
      </c>
      <c r="C77" s="235"/>
      <c r="D77" s="299"/>
      <c r="E77" s="608">
        <v>1462</v>
      </c>
      <c r="F77" s="34"/>
      <c r="G77" s="7"/>
      <c r="N77" s="464"/>
      <c r="O77" s="464"/>
    </row>
    <row r="78" spans="1:15" x14ac:dyDescent="0.2">
      <c r="A78" s="48"/>
      <c r="B78" s="298" t="s">
        <v>345</v>
      </c>
      <c r="C78" s="235"/>
      <c r="D78" s="299"/>
      <c r="E78" s="607">
        <v>0</v>
      </c>
      <c r="G78" s="7"/>
      <c r="N78" s="464"/>
      <c r="O78" s="464"/>
    </row>
    <row r="79" spans="1:15" ht="13.5" thickBot="1" x14ac:dyDescent="0.25">
      <c r="A79" s="48"/>
      <c r="B79" s="300" t="s">
        <v>18</v>
      </c>
      <c r="C79" s="301"/>
      <c r="D79" s="302"/>
      <c r="E79" s="665">
        <v>5493.4209199999996</v>
      </c>
      <c r="G79" s="7"/>
      <c r="N79" s="464"/>
      <c r="O79" s="464"/>
    </row>
    <row r="80" spans="1:15" ht="13.5" thickBot="1" x14ac:dyDescent="0.25">
      <c r="A80" s="48"/>
      <c r="B80" s="303"/>
      <c r="C80" s="295"/>
      <c r="D80" s="304" t="s">
        <v>227</v>
      </c>
      <c r="E80" s="606">
        <f>+SUM(E77:E79)</f>
        <v>6955.4209199999996</v>
      </c>
      <c r="G80" s="7"/>
      <c r="N80" s="464"/>
      <c r="O80" s="464"/>
    </row>
    <row r="81" spans="1:15" x14ac:dyDescent="0.2">
      <c r="A81" s="48"/>
      <c r="B81" s="305" t="s">
        <v>19</v>
      </c>
      <c r="C81" s="306"/>
      <c r="D81" s="307"/>
      <c r="E81" s="604">
        <f>+'Covered bonds'!D15/1000000</f>
        <v>50738.864320781599</v>
      </c>
      <c r="G81" s="7"/>
      <c r="N81" s="464"/>
      <c r="O81" s="464"/>
    </row>
    <row r="82" spans="1:15" ht="13.5" thickBot="1" x14ac:dyDescent="0.25">
      <c r="A82" s="48"/>
      <c r="B82" s="308" t="s">
        <v>20</v>
      </c>
      <c r="C82" s="309"/>
      <c r="D82" s="310"/>
      <c r="E82" s="666">
        <v>1372.8320000000001</v>
      </c>
      <c r="G82" s="7"/>
      <c r="N82" s="464"/>
      <c r="O82" s="464"/>
    </row>
    <row r="83" spans="1:15" ht="13.5" thickBot="1" x14ac:dyDescent="0.25">
      <c r="A83" s="48"/>
      <c r="B83" s="303"/>
      <c r="C83" s="295"/>
      <c r="D83" s="304" t="s">
        <v>102</v>
      </c>
      <c r="E83" s="606">
        <f>+SUM(E81:E82)</f>
        <v>52111.696320781601</v>
      </c>
      <c r="G83" s="7"/>
      <c r="N83" s="464"/>
      <c r="O83" s="464"/>
    </row>
    <row r="84" spans="1:15" ht="13.5" thickBot="1" x14ac:dyDescent="0.25">
      <c r="A84" s="48"/>
      <c r="B84" s="294" t="s">
        <v>15</v>
      </c>
      <c r="C84" s="295"/>
      <c r="D84" s="296"/>
      <c r="E84" s="606">
        <f>+E80+E83</f>
        <v>59067.117240781598</v>
      </c>
      <c r="G84" s="7"/>
      <c r="N84" s="464"/>
      <c r="O84" s="464"/>
    </row>
    <row r="85" spans="1:15" s="34" customFormat="1" x14ac:dyDescent="0.2">
      <c r="A85" s="50"/>
      <c r="B85" s="460"/>
      <c r="C85" s="461"/>
      <c r="D85" s="461"/>
      <c r="E85" s="462"/>
      <c r="G85" s="16"/>
      <c r="K85" s="123"/>
      <c r="N85" s="464"/>
      <c r="O85" s="464"/>
    </row>
    <row r="86" spans="1:15" s="34" customFormat="1" x14ac:dyDescent="0.2">
      <c r="A86" s="50"/>
      <c r="B86" s="460"/>
      <c r="C86" s="461"/>
      <c r="D86" s="461"/>
      <c r="E86" s="462"/>
      <c r="G86" s="16"/>
      <c r="K86" s="123"/>
      <c r="N86" s="464"/>
      <c r="O86" s="464"/>
    </row>
    <row r="87" spans="1:15" s="464" customFormat="1" x14ac:dyDescent="0.2">
      <c r="A87" s="174" t="s">
        <v>455</v>
      </c>
      <c r="B87" s="175" t="s">
        <v>456</v>
      </c>
      <c r="C87" s="36"/>
      <c r="D87" s="39"/>
      <c r="E87" s="463"/>
      <c r="G87" s="39"/>
    </row>
    <row r="88" spans="1:15" s="464" customFormat="1" x14ac:dyDescent="0.2">
      <c r="A88" s="50"/>
      <c r="B88" s="74"/>
      <c r="C88" s="39"/>
      <c r="D88" s="39"/>
      <c r="E88" s="463"/>
      <c r="G88" s="39"/>
    </row>
    <row r="89" spans="1:15" s="464" customFormat="1" x14ac:dyDescent="0.2">
      <c r="A89" s="50" t="s">
        <v>461</v>
      </c>
      <c r="B89" s="39" t="s">
        <v>469</v>
      </c>
      <c r="C89" s="39"/>
      <c r="D89" s="39"/>
      <c r="E89" s="463"/>
      <c r="G89" s="39"/>
    </row>
    <row r="90" spans="1:15" s="464" customFormat="1" x14ac:dyDescent="0.2">
      <c r="A90" s="50" t="s">
        <v>462</v>
      </c>
      <c r="B90" s="39" t="s">
        <v>503</v>
      </c>
      <c r="C90" s="39"/>
      <c r="D90" s="39"/>
      <c r="E90" s="463"/>
      <c r="G90" s="39"/>
    </row>
    <row r="91" spans="1:15" s="464" customFormat="1" x14ac:dyDescent="0.2">
      <c r="A91" s="50"/>
      <c r="B91" s="39" t="s">
        <v>468</v>
      </c>
      <c r="C91" s="39"/>
      <c r="D91" s="39"/>
      <c r="E91" s="463"/>
      <c r="G91" s="39"/>
    </row>
    <row r="92" spans="1:15" s="464" customFormat="1" x14ac:dyDescent="0.2">
      <c r="A92" s="50"/>
      <c r="B92" s="39" t="s">
        <v>504</v>
      </c>
      <c r="C92" s="39"/>
      <c r="D92" s="39"/>
      <c r="E92" s="463"/>
      <c r="G92" s="39"/>
    </row>
    <row r="93" spans="1:15" s="464" customFormat="1" x14ac:dyDescent="0.2">
      <c r="A93" s="50"/>
      <c r="B93" s="39" t="s">
        <v>457</v>
      </c>
      <c r="C93" s="39"/>
      <c r="D93" s="39"/>
      <c r="E93" s="463"/>
      <c r="G93" s="39"/>
    </row>
    <row r="94" spans="1:15" s="464" customFormat="1" x14ac:dyDescent="0.2">
      <c r="A94" s="50"/>
      <c r="B94" s="74"/>
      <c r="C94" s="39" t="s">
        <v>467</v>
      </c>
      <c r="D94" s="39"/>
      <c r="E94" s="463"/>
      <c r="G94" s="39"/>
    </row>
    <row r="95" spans="1:15" s="464" customFormat="1" x14ac:dyDescent="0.2">
      <c r="A95" s="50"/>
      <c r="B95" s="74"/>
      <c r="C95" s="39" t="s">
        <v>465</v>
      </c>
      <c r="D95" s="39"/>
      <c r="E95" s="463"/>
      <c r="G95" s="39"/>
    </row>
    <row r="96" spans="1:15" s="464" customFormat="1" x14ac:dyDescent="0.2">
      <c r="A96" s="50"/>
      <c r="B96" s="74"/>
      <c r="C96" s="39" t="s">
        <v>466</v>
      </c>
      <c r="D96" s="39"/>
      <c r="E96" s="463"/>
      <c r="G96" s="39"/>
    </row>
    <row r="97" spans="1:11" s="464" customFormat="1" x14ac:dyDescent="0.2">
      <c r="A97" s="50" t="s">
        <v>463</v>
      </c>
      <c r="B97" s="39" t="s">
        <v>470</v>
      </c>
      <c r="C97" s="39"/>
      <c r="D97" s="39"/>
      <c r="E97" s="463"/>
      <c r="G97" s="39"/>
    </row>
    <row r="98" spans="1:11" s="464" customFormat="1" x14ac:dyDescent="0.2">
      <c r="A98" s="50" t="s">
        <v>464</v>
      </c>
      <c r="B98" s="39" t="s">
        <v>505</v>
      </c>
      <c r="C98" s="39"/>
      <c r="D98" s="39"/>
      <c r="E98" s="463"/>
      <c r="G98" s="39"/>
    </row>
    <row r="99" spans="1:11" s="464" customFormat="1" x14ac:dyDescent="0.2">
      <c r="A99" s="50"/>
      <c r="B99" s="74"/>
      <c r="C99" s="39"/>
      <c r="D99" s="39"/>
      <c r="E99" s="463"/>
      <c r="G99" s="39"/>
    </row>
    <row r="100" spans="1:11" s="464" customFormat="1" x14ac:dyDescent="0.2">
      <c r="A100" s="174" t="s">
        <v>458</v>
      </c>
      <c r="B100" s="175" t="s">
        <v>459</v>
      </c>
      <c r="C100" s="36"/>
      <c r="D100" s="50" t="s">
        <v>460</v>
      </c>
      <c r="E100" s="463"/>
      <c r="G100" s="39"/>
    </row>
    <row r="101" spans="1:11" s="34" customFormat="1" x14ac:dyDescent="0.2">
      <c r="A101" s="50"/>
      <c r="B101" s="460"/>
      <c r="C101" s="461"/>
      <c r="D101" s="461"/>
      <c r="E101" s="462"/>
      <c r="G101" s="16"/>
      <c r="K101" s="123"/>
    </row>
    <row r="102" spans="1:11" s="34" customFormat="1" x14ac:dyDescent="0.2">
      <c r="A102" s="50"/>
      <c r="B102" s="460"/>
      <c r="C102" s="461"/>
      <c r="D102" s="461"/>
      <c r="E102" s="462"/>
      <c r="G102" s="16"/>
      <c r="K102" s="123"/>
    </row>
    <row r="103" spans="1:11" s="34" customFormat="1" x14ac:dyDescent="0.2">
      <c r="A103" s="50"/>
      <c r="B103" s="460"/>
      <c r="C103" s="461"/>
      <c r="D103" s="461"/>
      <c r="E103" s="462"/>
      <c r="G103" s="16"/>
      <c r="K103" s="123"/>
    </row>
    <row r="104" spans="1:11" s="34" customFormat="1" x14ac:dyDescent="0.2">
      <c r="A104" s="50"/>
      <c r="B104" s="460"/>
      <c r="C104" s="461"/>
      <c r="D104" s="461"/>
      <c r="E104" s="462"/>
      <c r="G104" s="16"/>
      <c r="K104" s="123"/>
    </row>
    <row r="105" spans="1:11" x14ac:dyDescent="0.2">
      <c r="A105" s="48"/>
    </row>
    <row r="106" spans="1:11" x14ac:dyDescent="0.2">
      <c r="A106" s="48"/>
    </row>
    <row r="107" spans="1:11" s="404" customFormat="1" x14ac:dyDescent="0.2">
      <c r="A107" s="403">
        <v>3</v>
      </c>
      <c r="B107" s="404" t="s">
        <v>214</v>
      </c>
      <c r="K107" s="405"/>
    </row>
    <row r="108" spans="1:11" s="19" customFormat="1" x14ac:dyDescent="0.2">
      <c r="A108" s="49"/>
      <c r="K108" s="125"/>
    </row>
    <row r="110" spans="1:11" x14ac:dyDescent="0.2">
      <c r="A110" s="169" t="s">
        <v>168</v>
      </c>
      <c r="B110" s="172" t="s">
        <v>346</v>
      </c>
      <c r="C110" s="7"/>
      <c r="D110" s="7"/>
      <c r="E110" s="7"/>
      <c r="F110" s="7"/>
      <c r="G110" s="7"/>
      <c r="H110" s="7"/>
      <c r="I110" s="7"/>
      <c r="J110" s="7"/>
    </row>
    <row r="111" spans="1:11" ht="13.5" thickBot="1" x14ac:dyDescent="0.25">
      <c r="B111" s="7"/>
      <c r="C111" s="7"/>
      <c r="D111" s="7"/>
      <c r="E111" s="7"/>
      <c r="F111" s="7"/>
      <c r="G111" s="7"/>
      <c r="H111" s="7"/>
      <c r="I111" s="7"/>
      <c r="J111" s="7"/>
    </row>
    <row r="112" spans="1:11" ht="13.5" thickBot="1" x14ac:dyDescent="0.25">
      <c r="B112" s="30"/>
      <c r="C112" s="31"/>
      <c r="D112" s="393" t="s">
        <v>152</v>
      </c>
      <c r="E112" s="394" t="s">
        <v>10</v>
      </c>
      <c r="F112" s="394" t="s">
        <v>347</v>
      </c>
      <c r="G112" s="7"/>
      <c r="H112" s="7"/>
      <c r="I112" s="7"/>
    </row>
    <row r="113" spans="1:16" x14ac:dyDescent="0.2">
      <c r="B113" s="259" t="s">
        <v>45</v>
      </c>
      <c r="C113" s="260"/>
      <c r="D113" s="676">
        <f>+(E53*D117-E52*D116)/E49</f>
        <v>8.1865272706516805</v>
      </c>
      <c r="E113" s="679">
        <f>+D113</f>
        <v>8.1865272706516805</v>
      </c>
      <c r="F113" s="127" t="s">
        <v>373</v>
      </c>
      <c r="G113" s="7"/>
      <c r="H113" s="7"/>
      <c r="I113" s="7"/>
      <c r="M113" s="24"/>
      <c r="O113" s="567"/>
    </row>
    <row r="114" spans="1:16" x14ac:dyDescent="0.2">
      <c r="B114" s="253" t="s">
        <v>39</v>
      </c>
      <c r="C114" s="254"/>
      <c r="D114" s="609"/>
      <c r="E114" s="610"/>
      <c r="F114" s="135"/>
      <c r="G114" s="7"/>
      <c r="H114" s="7"/>
      <c r="I114" s="7"/>
      <c r="M114" s="24"/>
      <c r="O114" s="643"/>
      <c r="P114" s="644"/>
    </row>
    <row r="115" spans="1:16" x14ac:dyDescent="0.2">
      <c r="B115" s="253" t="s">
        <v>40</v>
      </c>
      <c r="C115" s="254"/>
      <c r="D115" s="610"/>
      <c r="E115" s="610"/>
      <c r="F115" s="135"/>
      <c r="G115" s="7"/>
      <c r="H115" s="7"/>
      <c r="I115" s="7"/>
      <c r="O115" s="418"/>
      <c r="P115" s="418"/>
    </row>
    <row r="116" spans="1:16" ht="13.5" thickBot="1" x14ac:dyDescent="0.25">
      <c r="B116" s="259" t="s">
        <v>100</v>
      </c>
      <c r="C116" s="260"/>
      <c r="D116" s="676">
        <v>4.9897309005653447</v>
      </c>
      <c r="E116" s="677">
        <f>+D116</f>
        <v>4.9897309005653447</v>
      </c>
      <c r="F116" s="127" t="s">
        <v>373</v>
      </c>
      <c r="G116" s="7"/>
      <c r="H116" s="7"/>
      <c r="I116" s="7"/>
      <c r="L116" s="24"/>
      <c r="O116" s="418"/>
      <c r="P116" s="418"/>
    </row>
    <row r="117" spans="1:16" ht="13.5" thickBot="1" x14ac:dyDescent="0.25">
      <c r="B117" s="267"/>
      <c r="C117" s="268" t="s">
        <v>228</v>
      </c>
      <c r="D117" s="678">
        <v>8.0561972651341485</v>
      </c>
      <c r="E117" s="671">
        <f>+D117</f>
        <v>8.0561972651341485</v>
      </c>
      <c r="F117" s="130" t="s">
        <v>373</v>
      </c>
      <c r="G117" s="7"/>
      <c r="H117" s="7"/>
      <c r="I117" s="7"/>
      <c r="K117" s="436"/>
      <c r="O117" s="643"/>
      <c r="P117" s="644"/>
    </row>
    <row r="118" spans="1:16" s="16" customFormat="1" ht="13.5" thickBot="1" x14ac:dyDescent="0.25">
      <c r="A118" s="18"/>
      <c r="B118" s="78"/>
      <c r="C118" s="77"/>
      <c r="D118" s="226"/>
      <c r="E118" s="226"/>
      <c r="F118" s="128"/>
      <c r="K118" s="437"/>
      <c r="O118" s="645"/>
      <c r="P118" s="646"/>
    </row>
    <row r="119" spans="1:16" ht="13.5" thickBot="1" x14ac:dyDescent="0.25">
      <c r="B119" s="286"/>
      <c r="C119" s="311" t="s">
        <v>205</v>
      </c>
      <c r="D119" s="678">
        <v>5.7863389496265896</v>
      </c>
      <c r="E119" s="670">
        <v>6.1130723459711591</v>
      </c>
      <c r="F119" s="129"/>
      <c r="G119" s="7"/>
      <c r="H119" s="7"/>
      <c r="I119" s="7"/>
    </row>
    <row r="120" spans="1:16" x14ac:dyDescent="0.2">
      <c r="B120" s="7"/>
      <c r="C120" s="7"/>
      <c r="D120" s="617"/>
      <c r="E120" s="617"/>
      <c r="F120" s="7"/>
      <c r="G120" s="7"/>
      <c r="H120" s="7"/>
      <c r="I120" s="7"/>
      <c r="J120" s="7"/>
      <c r="O120" s="643"/>
      <c r="P120" s="644"/>
    </row>
    <row r="121" spans="1:16" x14ac:dyDescent="0.2">
      <c r="B121" s="7"/>
      <c r="C121" s="7"/>
      <c r="D121" s="7"/>
      <c r="E121" s="7"/>
      <c r="F121" s="7"/>
      <c r="G121" s="7"/>
      <c r="H121" s="7"/>
      <c r="I121" s="7"/>
      <c r="J121" s="7"/>
    </row>
    <row r="122" spans="1:16" s="34" customFormat="1" x14ac:dyDescent="0.2">
      <c r="A122" s="178" t="s">
        <v>169</v>
      </c>
      <c r="B122" s="428" t="s">
        <v>53</v>
      </c>
      <c r="C122" s="429"/>
      <c r="D122" s="16"/>
      <c r="E122" s="16"/>
      <c r="F122" s="16"/>
      <c r="G122" s="16"/>
      <c r="H122" s="16"/>
      <c r="I122" s="16"/>
      <c r="J122" s="16"/>
      <c r="K122" s="123"/>
    </row>
    <row r="123" spans="1:16" ht="13.5" thickBot="1" x14ac:dyDescent="0.25">
      <c r="B123" s="7"/>
      <c r="C123" s="7"/>
      <c r="D123" s="7"/>
      <c r="E123" s="7"/>
      <c r="F123" s="7"/>
      <c r="G123" s="7"/>
      <c r="H123" s="7"/>
      <c r="I123" s="7"/>
      <c r="J123" s="7"/>
    </row>
    <row r="124" spans="1:16" ht="13.5" thickBot="1" x14ac:dyDescent="0.25">
      <c r="B124" s="20"/>
      <c r="C124" s="26"/>
      <c r="D124" s="315" t="s">
        <v>348</v>
      </c>
      <c r="E124" s="292" t="s">
        <v>48</v>
      </c>
      <c r="F124" s="316" t="s">
        <v>49</v>
      </c>
      <c r="G124" s="292" t="s">
        <v>420</v>
      </c>
      <c r="H124" s="292" t="s">
        <v>50</v>
      </c>
      <c r="I124" s="292" t="s">
        <v>51</v>
      </c>
      <c r="J124" s="292" t="s">
        <v>52</v>
      </c>
      <c r="K124" s="7"/>
      <c r="L124" s="24"/>
      <c r="M124" s="24"/>
    </row>
    <row r="125" spans="1:16" x14ac:dyDescent="0.2">
      <c r="B125" s="259" t="s">
        <v>45</v>
      </c>
      <c r="C125" s="317"/>
      <c r="D125" s="680">
        <v>6725.7071932899953</v>
      </c>
      <c r="E125" s="681">
        <v>4587.4568944599941</v>
      </c>
      <c r="F125" s="681">
        <v>4128.3688960400023</v>
      </c>
      <c r="G125" s="681">
        <v>3653.6335286999979</v>
      </c>
      <c r="H125" s="681">
        <v>3646.4658516099976</v>
      </c>
      <c r="I125" s="681">
        <v>14977.821679020009</v>
      </c>
      <c r="J125" s="681">
        <v>18867.784956880001</v>
      </c>
      <c r="K125" s="641"/>
      <c r="L125" s="24"/>
      <c r="M125" s="189"/>
    </row>
    <row r="126" spans="1:16" x14ac:dyDescent="0.2">
      <c r="B126" s="253" t="s">
        <v>39</v>
      </c>
      <c r="C126" s="318"/>
      <c r="D126" s="682"/>
      <c r="E126" s="682"/>
      <c r="F126" s="682"/>
      <c r="G126" s="682"/>
      <c r="H126" s="682"/>
      <c r="I126" s="682"/>
      <c r="J126" s="683"/>
      <c r="K126" s="7"/>
      <c r="L126" s="24"/>
    </row>
    <row r="127" spans="1:16" x14ac:dyDescent="0.2">
      <c r="B127" s="253" t="s">
        <v>40</v>
      </c>
      <c r="C127" s="318"/>
      <c r="D127" s="682"/>
      <c r="E127" s="682"/>
      <c r="F127" s="682"/>
      <c r="G127" s="682"/>
      <c r="H127" s="682"/>
      <c r="I127" s="682"/>
      <c r="J127" s="683"/>
      <c r="K127" s="7"/>
      <c r="L127" s="24"/>
    </row>
    <row r="128" spans="1:16" ht="13.5" thickBot="1" x14ac:dyDescent="0.25">
      <c r="B128" s="259" t="s">
        <v>100</v>
      </c>
      <c r="C128" s="317"/>
      <c r="D128" s="684">
        <v>267.51514767000026</v>
      </c>
      <c r="E128" s="685">
        <v>292.53288800000001</v>
      </c>
      <c r="F128" s="686">
        <v>272.47234799999995</v>
      </c>
      <c r="G128" s="687">
        <v>253.52890400000015</v>
      </c>
      <c r="H128" s="687">
        <v>231.41615599999989</v>
      </c>
      <c r="I128" s="684">
        <v>836.91903600000001</v>
      </c>
      <c r="J128" s="681">
        <v>250.66885999999994</v>
      </c>
      <c r="K128" s="690"/>
      <c r="L128" s="24"/>
      <c r="M128" s="407"/>
    </row>
    <row r="129" spans="1:14" ht="13.5" thickBot="1" x14ac:dyDescent="0.25">
      <c r="B129" s="267"/>
      <c r="C129" s="314" t="s">
        <v>229</v>
      </c>
      <c r="D129" s="688">
        <f t="shared" ref="D129:J129" si="0">+D128+D125</f>
        <v>6993.2223409599956</v>
      </c>
      <c r="E129" s="688">
        <f t="shared" si="0"/>
        <v>4879.9897824599939</v>
      </c>
      <c r="F129" s="688">
        <f t="shared" si="0"/>
        <v>4400.8412440400025</v>
      </c>
      <c r="G129" s="688">
        <f t="shared" si="0"/>
        <v>3907.1624326999981</v>
      </c>
      <c r="H129" s="688">
        <f t="shared" si="0"/>
        <v>3877.8820076099973</v>
      </c>
      <c r="I129" s="688">
        <f t="shared" si="0"/>
        <v>15814.740715020009</v>
      </c>
      <c r="J129" s="689">
        <f t="shared" si="0"/>
        <v>19118.453816880003</v>
      </c>
      <c r="K129" s="7"/>
      <c r="L129" s="24"/>
      <c r="M129" s="611"/>
      <c r="N129" s="430"/>
    </row>
    <row r="130" spans="1:14" s="16" customFormat="1" ht="13.5" thickBot="1" x14ac:dyDescent="0.25">
      <c r="A130" s="18"/>
      <c r="B130" s="73"/>
      <c r="C130" s="76"/>
      <c r="D130" s="650"/>
      <c r="E130" s="650"/>
      <c r="F130" s="650"/>
      <c r="G130" s="650"/>
      <c r="H130" s="650"/>
      <c r="I130" s="650"/>
      <c r="J130" s="650"/>
      <c r="L130" s="126"/>
      <c r="M130"/>
    </row>
    <row r="131" spans="1:14" ht="13.5" thickBot="1" x14ac:dyDescent="0.25">
      <c r="B131" s="286"/>
      <c r="C131" s="446" t="s">
        <v>189</v>
      </c>
      <c r="D131" s="605">
        <v>6497833034.6766338</v>
      </c>
      <c r="E131" s="654">
        <v>7016332450.0677681</v>
      </c>
      <c r="F131" s="655">
        <v>5726521750.1274662</v>
      </c>
      <c r="G131" s="654">
        <v>4435811300.7842522</v>
      </c>
      <c r="H131" s="654">
        <v>4631846823.8740673</v>
      </c>
      <c r="I131" s="655">
        <v>16011889219.443609</v>
      </c>
      <c r="J131" s="597">
        <v>7791461741.8078098</v>
      </c>
      <c r="K131" s="631"/>
      <c r="M131" s="440"/>
      <c r="N131" s="616"/>
    </row>
    <row r="132" spans="1:14" x14ac:dyDescent="0.2">
      <c r="B132" s="7"/>
      <c r="C132" s="7"/>
      <c r="D132" s="647"/>
      <c r="E132" s="647"/>
      <c r="F132" s="647"/>
      <c r="G132" s="647"/>
      <c r="H132" s="648"/>
      <c r="I132" s="649"/>
      <c r="J132" s="648"/>
      <c r="K132" s="7"/>
      <c r="L132" s="24"/>
      <c r="M132" s="24"/>
    </row>
    <row r="133" spans="1:14" x14ac:dyDescent="0.2">
      <c r="B133" s="7"/>
      <c r="C133" s="7"/>
      <c r="D133" s="568"/>
      <c r="E133" s="568"/>
      <c r="F133" s="568"/>
      <c r="G133" s="568"/>
      <c r="H133" s="568"/>
      <c r="I133" s="568"/>
      <c r="J133" s="568"/>
      <c r="K133" s="16"/>
      <c r="L133" s="123"/>
    </row>
    <row r="134" spans="1:14" x14ac:dyDescent="0.2">
      <c r="A134" s="178" t="s">
        <v>170</v>
      </c>
      <c r="B134" s="172" t="s">
        <v>207</v>
      </c>
      <c r="C134" s="173"/>
      <c r="D134" s="173"/>
      <c r="E134" s="7"/>
      <c r="F134" s="7"/>
      <c r="G134" s="7"/>
      <c r="H134" s="7"/>
      <c r="I134" s="7"/>
      <c r="J134" s="7"/>
      <c r="K134" s="16"/>
      <c r="L134" s="123"/>
    </row>
    <row r="135" spans="1:14" ht="13.5" thickBot="1" x14ac:dyDescent="0.25">
      <c r="B135" s="7"/>
      <c r="C135" s="7"/>
      <c r="D135" s="7"/>
      <c r="E135" s="7"/>
      <c r="F135" s="7"/>
      <c r="G135" s="7"/>
      <c r="H135" s="7"/>
      <c r="I135" s="7"/>
      <c r="J135" s="7"/>
      <c r="K135" s="16"/>
      <c r="L135" s="123"/>
    </row>
    <row r="136" spans="1:14" ht="13.5" thickBot="1" x14ac:dyDescent="0.25">
      <c r="B136" s="20"/>
      <c r="C136" s="26"/>
      <c r="D136" s="441" t="s">
        <v>47</v>
      </c>
      <c r="E136" s="442" t="s">
        <v>48</v>
      </c>
      <c r="F136" s="443" t="s">
        <v>49</v>
      </c>
      <c r="G136" s="442" t="s">
        <v>420</v>
      </c>
      <c r="H136" s="442" t="s">
        <v>50</v>
      </c>
      <c r="I136" s="443" t="s">
        <v>51</v>
      </c>
      <c r="J136" s="442" t="s">
        <v>52</v>
      </c>
      <c r="K136" s="16"/>
      <c r="L136" s="123"/>
    </row>
    <row r="137" spans="1:14" x14ac:dyDescent="0.2">
      <c r="B137" s="259" t="s">
        <v>45</v>
      </c>
      <c r="C137" s="260"/>
      <c r="D137" s="680">
        <f>+D125</f>
        <v>6725.7071932899953</v>
      </c>
      <c r="E137" s="681">
        <f t="shared" ref="E137:J137" si="1">+E125</f>
        <v>4587.4568944599941</v>
      </c>
      <c r="F137" s="681">
        <f t="shared" si="1"/>
        <v>4128.3688960400023</v>
      </c>
      <c r="G137" s="681">
        <f t="shared" si="1"/>
        <v>3653.6335286999979</v>
      </c>
      <c r="H137" s="681">
        <f t="shared" si="1"/>
        <v>3646.4658516099976</v>
      </c>
      <c r="I137" s="681">
        <f t="shared" si="1"/>
        <v>14977.821679020009</v>
      </c>
      <c r="J137" s="681">
        <f t="shared" si="1"/>
        <v>18867.784956880001</v>
      </c>
      <c r="K137" s="16"/>
      <c r="L137" s="123"/>
    </row>
    <row r="138" spans="1:14" x14ac:dyDescent="0.2">
      <c r="B138" s="253" t="s">
        <v>39</v>
      </c>
      <c r="C138" s="254"/>
      <c r="D138" s="682"/>
      <c r="E138" s="682"/>
      <c r="F138" s="682"/>
      <c r="G138" s="682"/>
      <c r="H138" s="682"/>
      <c r="I138" s="682"/>
      <c r="J138" s="683"/>
      <c r="K138" s="16"/>
      <c r="L138" s="123"/>
    </row>
    <row r="139" spans="1:14" x14ac:dyDescent="0.2">
      <c r="B139" s="253" t="s">
        <v>40</v>
      </c>
      <c r="C139" s="254"/>
      <c r="D139" s="682"/>
      <c r="E139" s="682"/>
      <c r="F139" s="682"/>
      <c r="G139" s="682"/>
      <c r="H139" s="682"/>
      <c r="I139" s="682"/>
      <c r="J139" s="683"/>
      <c r="K139" s="16"/>
      <c r="L139" s="123"/>
      <c r="M139" s="24"/>
    </row>
    <row r="140" spans="1:14" ht="13.5" thickBot="1" x14ac:dyDescent="0.25">
      <c r="B140" s="259" t="s">
        <v>100</v>
      </c>
      <c r="C140" s="260"/>
      <c r="D140" s="684">
        <f>+D128</f>
        <v>267.51514767000026</v>
      </c>
      <c r="E140" s="685">
        <f t="shared" ref="E140:J140" si="2">+E128</f>
        <v>292.53288800000001</v>
      </c>
      <c r="F140" s="686">
        <f t="shared" si="2"/>
        <v>272.47234799999995</v>
      </c>
      <c r="G140" s="687">
        <f t="shared" si="2"/>
        <v>253.52890400000015</v>
      </c>
      <c r="H140" s="687">
        <f t="shared" si="2"/>
        <v>231.41615599999989</v>
      </c>
      <c r="I140" s="684">
        <f t="shared" si="2"/>
        <v>836.91903600000001</v>
      </c>
      <c r="J140" s="681">
        <f t="shared" si="2"/>
        <v>250.66885999999994</v>
      </c>
      <c r="K140" s="16"/>
      <c r="L140" s="123"/>
    </row>
    <row r="141" spans="1:14" ht="13.5" thickBot="1" x14ac:dyDescent="0.25">
      <c r="B141" s="267"/>
      <c r="C141" s="314" t="s">
        <v>230</v>
      </c>
      <c r="D141" s="688">
        <f>+D140+D137</f>
        <v>6993.2223409599956</v>
      </c>
      <c r="E141" s="688">
        <f t="shared" ref="E141:J141" si="3">+E140+E137</f>
        <v>4879.9897824599939</v>
      </c>
      <c r="F141" s="688">
        <f t="shared" si="3"/>
        <v>4400.8412440400025</v>
      </c>
      <c r="G141" s="688">
        <f t="shared" si="3"/>
        <v>3907.1624326999981</v>
      </c>
      <c r="H141" s="688">
        <f t="shared" si="3"/>
        <v>3877.8820076099973</v>
      </c>
      <c r="I141" s="688">
        <f t="shared" si="3"/>
        <v>15814.740715020009</v>
      </c>
      <c r="J141" s="689">
        <f t="shared" si="3"/>
        <v>19118.453816880003</v>
      </c>
      <c r="K141" s="16"/>
      <c r="L141" s="123"/>
    </row>
    <row r="142" spans="1:14" s="16" customFormat="1" ht="13.5" thickBot="1" x14ac:dyDescent="0.25">
      <c r="A142" s="18"/>
      <c r="B142" s="73"/>
      <c r="C142" s="76"/>
      <c r="D142" s="166"/>
      <c r="E142" s="166"/>
      <c r="F142" s="166"/>
      <c r="G142" s="166"/>
      <c r="H142" s="166"/>
      <c r="I142" s="166"/>
      <c r="J142" s="166"/>
      <c r="L142" s="126"/>
    </row>
    <row r="143" spans="1:14" ht="13.5" thickBot="1" x14ac:dyDescent="0.25">
      <c r="B143" s="312"/>
      <c r="C143" s="330" t="s">
        <v>208</v>
      </c>
      <c r="D143" s="605">
        <v>6360051282.6766338</v>
      </c>
      <c r="E143" s="654">
        <v>6943937807.0677681</v>
      </c>
      <c r="F143" s="655">
        <v>5509057095.1274662</v>
      </c>
      <c r="G143" s="654">
        <v>4383773119.7842522</v>
      </c>
      <c r="H143" s="654">
        <v>4625231425.8740673</v>
      </c>
      <c r="I143" s="655">
        <v>15987511294.443609</v>
      </c>
      <c r="J143" s="597">
        <v>8302134295.8078098</v>
      </c>
      <c r="K143" s="16"/>
      <c r="L143" s="123"/>
    </row>
    <row r="144" spans="1:14" ht="13.5" thickBot="1" x14ac:dyDescent="0.25">
      <c r="B144" s="257"/>
      <c r="C144" s="444" t="s">
        <v>210</v>
      </c>
      <c r="D144" s="605">
        <f>+D143</f>
        <v>6360051282.6766338</v>
      </c>
      <c r="E144" s="691">
        <f t="shared" ref="E144:J144" si="4">+E143</f>
        <v>6943937807.0677681</v>
      </c>
      <c r="F144" s="691">
        <f t="shared" si="4"/>
        <v>5509057095.1274662</v>
      </c>
      <c r="G144" s="691">
        <f t="shared" si="4"/>
        <v>4383773119.7842522</v>
      </c>
      <c r="H144" s="691">
        <f t="shared" si="4"/>
        <v>4625231425.8740673</v>
      </c>
      <c r="I144" s="691">
        <f t="shared" si="4"/>
        <v>15987511294.443609</v>
      </c>
      <c r="J144" s="597">
        <f t="shared" si="4"/>
        <v>8302134295.8078098</v>
      </c>
      <c r="K144" s="613"/>
      <c r="L144" s="614"/>
    </row>
    <row r="145" spans="1:13" ht="13.5" thickBot="1" x14ac:dyDescent="0.25">
      <c r="B145" s="255"/>
      <c r="C145" s="256" t="s">
        <v>211</v>
      </c>
      <c r="D145" s="447"/>
      <c r="E145" s="448"/>
      <c r="F145" s="449"/>
      <c r="G145" s="448"/>
      <c r="H145" s="448"/>
      <c r="I145" s="449"/>
      <c r="J145" s="450"/>
      <c r="K145" s="16"/>
      <c r="L145" s="615"/>
    </row>
    <row r="146" spans="1:13" x14ac:dyDescent="0.2">
      <c r="B146" s="7"/>
      <c r="C146" s="7"/>
      <c r="D146" s="445"/>
      <c r="E146" s="445"/>
      <c r="F146" s="445"/>
      <c r="G146" s="445"/>
      <c r="H146" s="445"/>
      <c r="I146" s="445"/>
      <c r="J146" s="445"/>
      <c r="K146" s="123"/>
      <c r="L146" s="34"/>
    </row>
    <row r="147" spans="1:13" x14ac:dyDescent="0.2">
      <c r="D147" s="7"/>
      <c r="E147" s="7"/>
      <c r="F147" s="7"/>
      <c r="G147" s="7"/>
      <c r="H147" s="7"/>
      <c r="I147" s="7"/>
      <c r="J147" s="7"/>
    </row>
    <row r="148" spans="1:13" x14ac:dyDescent="0.2">
      <c r="A148" s="169" t="s">
        <v>171</v>
      </c>
      <c r="B148" s="170" t="s">
        <v>84</v>
      </c>
      <c r="C148" s="171"/>
    </row>
    <row r="149" spans="1:13" ht="13.5" thickBot="1" x14ac:dyDescent="0.25"/>
    <row r="150" spans="1:13" ht="13.5" thickBot="1" x14ac:dyDescent="0.25">
      <c r="B150" s="341" t="s">
        <v>80</v>
      </c>
      <c r="C150" s="342" t="s">
        <v>349</v>
      </c>
      <c r="D150" s="338"/>
      <c r="E150" s="339"/>
      <c r="F150" s="339"/>
      <c r="G150" s="340"/>
    </row>
    <row r="151" spans="1:13" ht="123.75" customHeight="1" x14ac:dyDescent="0.2">
      <c r="B151" s="320"/>
      <c r="C151" s="771" t="s">
        <v>507</v>
      </c>
      <c r="D151" s="772"/>
      <c r="E151" s="772"/>
      <c r="F151" s="772"/>
      <c r="G151" s="773"/>
    </row>
    <row r="152" spans="1:13" ht="40.5" customHeight="1" x14ac:dyDescent="0.2">
      <c r="B152" s="320"/>
      <c r="C152" s="774" t="s">
        <v>510</v>
      </c>
      <c r="D152" s="780"/>
      <c r="E152" s="780"/>
      <c r="F152" s="780"/>
      <c r="G152" s="781"/>
    </row>
    <row r="153" spans="1:13" ht="50.25" customHeight="1" x14ac:dyDescent="0.2">
      <c r="B153" s="320"/>
      <c r="C153" s="774" t="s">
        <v>508</v>
      </c>
      <c r="D153" s="775"/>
      <c r="E153" s="775"/>
      <c r="F153" s="775"/>
      <c r="G153" s="776"/>
    </row>
    <row r="154" spans="1:13" ht="42.75" customHeight="1" thickBot="1" x14ac:dyDescent="0.25">
      <c r="B154" s="320"/>
      <c r="C154" s="764" t="s">
        <v>509</v>
      </c>
      <c r="D154" s="765"/>
      <c r="E154" s="765"/>
      <c r="F154" s="765"/>
      <c r="G154" s="766"/>
      <c r="J154" s="34"/>
    </row>
    <row r="155" spans="1:13" ht="26.25" thickBot="1" x14ac:dyDescent="0.25">
      <c r="B155" s="593"/>
      <c r="C155" s="625" t="s">
        <v>425</v>
      </c>
      <c r="D155" s="639" t="s">
        <v>488</v>
      </c>
      <c r="E155" s="640" t="s">
        <v>493</v>
      </c>
      <c r="F155" s="618" t="s">
        <v>492</v>
      </c>
      <c r="G155" s="619"/>
      <c r="J155" s="34"/>
      <c r="L155" s="131"/>
    </row>
    <row r="156" spans="1:13" x14ac:dyDescent="0.2">
      <c r="B156" s="593"/>
      <c r="C156" s="622" t="s">
        <v>489</v>
      </c>
      <c r="D156" s="777">
        <v>0</v>
      </c>
      <c r="E156" s="700">
        <v>3.5</v>
      </c>
      <c r="F156" s="701">
        <v>5.2</v>
      </c>
      <c r="G156" s="620"/>
      <c r="J156" s="34"/>
      <c r="L156" s="132"/>
      <c r="M156" s="132"/>
    </row>
    <row r="157" spans="1:13" x14ac:dyDescent="0.2">
      <c r="B157" s="593"/>
      <c r="C157" s="623" t="s">
        <v>494</v>
      </c>
      <c r="D157" s="778"/>
      <c r="E157" s="702">
        <v>-0.8</v>
      </c>
      <c r="F157" s="703">
        <v>8.4</v>
      </c>
      <c r="G157" s="620"/>
      <c r="J157" s="34"/>
      <c r="L157" s="132"/>
      <c r="M157" s="132"/>
    </row>
    <row r="158" spans="1:13" x14ac:dyDescent="0.2">
      <c r="B158" s="593"/>
      <c r="C158" s="623" t="s">
        <v>490</v>
      </c>
      <c r="D158" s="778"/>
      <c r="E158" s="702">
        <v>-0.5</v>
      </c>
      <c r="F158" s="703">
        <v>4.9000000000000004</v>
      </c>
      <c r="G158" s="620"/>
      <c r="J158" s="34"/>
      <c r="L158" s="132"/>
      <c r="M158" s="132"/>
    </row>
    <row r="159" spans="1:13" ht="13.5" thickBot="1" x14ac:dyDescent="0.25">
      <c r="B159" s="593"/>
      <c r="C159" s="624" t="s">
        <v>495</v>
      </c>
      <c r="D159" s="779"/>
      <c r="E159" s="704">
        <v>-2.2000000000000002</v>
      </c>
      <c r="F159" s="705">
        <v>3.8</v>
      </c>
      <c r="G159" s="590"/>
      <c r="J159" s="34"/>
      <c r="L159" s="132"/>
      <c r="M159" s="132"/>
    </row>
    <row r="160" spans="1:13" ht="13.5" thickBot="1" x14ac:dyDescent="0.25">
      <c r="B160" s="593"/>
      <c r="C160" s="621" t="s">
        <v>491</v>
      </c>
      <c r="D160" s="706">
        <v>25</v>
      </c>
      <c r="E160" s="707">
        <v>10</v>
      </c>
      <c r="F160" s="708">
        <v>20</v>
      </c>
      <c r="G160" s="590"/>
      <c r="J160" s="34"/>
      <c r="L160" s="132"/>
      <c r="M160" s="132"/>
    </row>
    <row r="161" spans="1:18" ht="13.5" thickBot="1" x14ac:dyDescent="0.25">
      <c r="B161" s="593"/>
      <c r="D161" s="595"/>
      <c r="E161" s="596"/>
      <c r="F161" s="589"/>
      <c r="G161" s="590"/>
      <c r="J161" s="34"/>
      <c r="L161" s="132"/>
      <c r="M161" s="132"/>
    </row>
    <row r="162" spans="1:18" ht="26.25" thickBot="1" x14ac:dyDescent="0.25">
      <c r="B162" s="320"/>
      <c r="C162" s="591" t="s">
        <v>482</v>
      </c>
      <c r="D162" s="591" t="s">
        <v>483</v>
      </c>
      <c r="E162" s="592" t="s">
        <v>422</v>
      </c>
      <c r="G162" s="44"/>
      <c r="J162" s="34"/>
      <c r="L162" s="132"/>
      <c r="M162" s="132"/>
    </row>
    <row r="163" spans="1:18" x14ac:dyDescent="0.2">
      <c r="B163" s="165" t="s">
        <v>484</v>
      </c>
      <c r="C163" s="569">
        <v>17922.758998320001</v>
      </c>
      <c r="D163" s="709">
        <v>10.015723320358383</v>
      </c>
      <c r="E163" s="710">
        <v>1</v>
      </c>
      <c r="G163" s="44"/>
      <c r="J163" s="34"/>
      <c r="M163" s="132"/>
      <c r="Q163" s="567"/>
    </row>
    <row r="164" spans="1:18" ht="13.5" thickBot="1" x14ac:dyDescent="0.25">
      <c r="B164" s="167" t="s">
        <v>485</v>
      </c>
      <c r="C164" s="570">
        <v>70033.381466420062</v>
      </c>
      <c r="D164" s="634">
        <v>6.813945508314279</v>
      </c>
      <c r="E164" s="711">
        <v>29</v>
      </c>
      <c r="G164" s="44"/>
      <c r="H164" s="455"/>
      <c r="J164" s="34"/>
      <c r="P164" s="430"/>
      <c r="Q164" s="643"/>
      <c r="R164" s="651"/>
    </row>
    <row r="165" spans="1:18" ht="13.5" thickBot="1" x14ac:dyDescent="0.25">
      <c r="B165" s="343" t="s">
        <v>81</v>
      </c>
      <c r="C165" s="344"/>
      <c r="D165" s="344"/>
      <c r="E165" s="344"/>
      <c r="F165" s="344"/>
      <c r="G165" s="345"/>
      <c r="L165" s="430"/>
      <c r="P165" s="430"/>
      <c r="Q165" s="643"/>
      <c r="R165" s="651"/>
    </row>
    <row r="166" spans="1:18" ht="39.75" customHeight="1" x14ac:dyDescent="0.2">
      <c r="B166" s="320"/>
      <c r="C166" s="767" t="s">
        <v>450</v>
      </c>
      <c r="D166" s="768"/>
      <c r="E166" s="768"/>
      <c r="F166" s="768"/>
      <c r="G166" s="769"/>
      <c r="L166" s="430"/>
    </row>
    <row r="167" spans="1:18" ht="13.5" thickBot="1" x14ac:dyDescent="0.25">
      <c r="B167" s="593"/>
      <c r="C167" s="594"/>
      <c r="D167" s="595"/>
      <c r="E167" s="596"/>
      <c r="F167" s="589"/>
      <c r="G167" s="590"/>
      <c r="J167" s="34"/>
      <c r="L167" s="132"/>
      <c r="M167" s="132"/>
    </row>
    <row r="168" spans="1:18" ht="26.25" thickBot="1" x14ac:dyDescent="0.25">
      <c r="B168" s="320"/>
      <c r="C168" s="587" t="s">
        <v>482</v>
      </c>
      <c r="D168" s="587" t="s">
        <v>483</v>
      </c>
      <c r="E168" s="588" t="s">
        <v>422</v>
      </c>
      <c r="G168" s="10"/>
    </row>
    <row r="169" spans="1:18" x14ac:dyDescent="0.2">
      <c r="B169" s="165" t="s">
        <v>484</v>
      </c>
      <c r="C169" s="569">
        <v>4179.9766416000002</v>
      </c>
      <c r="D169" s="635">
        <v>3.5774434532245545</v>
      </c>
      <c r="E169" s="636">
        <v>1</v>
      </c>
      <c r="G169" s="10"/>
    </row>
    <row r="170" spans="1:18" ht="13.5" thickBot="1" x14ac:dyDescent="0.25">
      <c r="B170" s="167" t="s">
        <v>485</v>
      </c>
      <c r="C170" s="570">
        <v>3697.8558266599998</v>
      </c>
      <c r="D170" s="634">
        <v>4.2930827159352916</v>
      </c>
      <c r="E170" s="637">
        <v>15</v>
      </c>
      <c r="F170" s="20"/>
      <c r="G170" s="112"/>
    </row>
    <row r="171" spans="1:18" x14ac:dyDescent="0.2">
      <c r="B171" s="7"/>
      <c r="C171" s="7"/>
      <c r="D171" s="7"/>
    </row>
    <row r="173" spans="1:18" ht="13.5" thickBot="1" x14ac:dyDescent="0.25">
      <c r="A173" s="169" t="s">
        <v>172</v>
      </c>
      <c r="B173" s="168" t="s">
        <v>231</v>
      </c>
    </row>
    <row r="174" spans="1:18" x14ac:dyDescent="0.2">
      <c r="B174" s="7"/>
      <c r="C174" s="10"/>
      <c r="D174" s="324" t="s">
        <v>14</v>
      </c>
      <c r="F174" s="3"/>
    </row>
    <row r="175" spans="1:18" ht="13.5" thickBot="1" x14ac:dyDescent="0.25">
      <c r="B175" s="20"/>
      <c r="C175" s="26"/>
      <c r="D175" s="325" t="s">
        <v>299</v>
      </c>
    </row>
    <row r="176" spans="1:18" x14ac:dyDescent="0.2">
      <c r="B176" s="259" t="s">
        <v>98</v>
      </c>
      <c r="C176" s="260"/>
      <c r="D176" s="712">
        <v>0</v>
      </c>
      <c r="Q176" s="567"/>
    </row>
    <row r="177" spans="1:18" x14ac:dyDescent="0.2">
      <c r="B177" s="253" t="s">
        <v>193</v>
      </c>
      <c r="C177" s="264"/>
      <c r="D177" s="713">
        <v>0</v>
      </c>
      <c r="Q177" s="430"/>
    </row>
    <row r="178" spans="1:18" x14ac:dyDescent="0.2">
      <c r="B178" s="253" t="s">
        <v>99</v>
      </c>
      <c r="C178" s="264"/>
      <c r="D178" s="713">
        <v>41465.386057397402</v>
      </c>
      <c r="Q178" s="430"/>
    </row>
    <row r="179" spans="1:18" x14ac:dyDescent="0.2">
      <c r="B179" s="326" t="s">
        <v>100</v>
      </c>
      <c r="C179" s="288" t="s">
        <v>300</v>
      </c>
      <c r="D179" s="713">
        <v>0</v>
      </c>
      <c r="Q179" s="430"/>
    </row>
    <row r="180" spans="1:18" ht="13.5" thickBot="1" x14ac:dyDescent="0.25">
      <c r="B180" s="259"/>
      <c r="C180" s="327" t="s">
        <v>97</v>
      </c>
      <c r="D180" s="714">
        <v>0</v>
      </c>
      <c r="Q180" s="430"/>
    </row>
    <row r="181" spans="1:18" x14ac:dyDescent="0.2">
      <c r="B181" s="328"/>
      <c r="C181" s="329" t="s">
        <v>206</v>
      </c>
      <c r="D181" s="712">
        <f>+SUM(D176:D180)</f>
        <v>41465.386057397402</v>
      </c>
      <c r="Q181" s="430"/>
    </row>
    <row r="182" spans="1:18" ht="13.5" thickBot="1" x14ac:dyDescent="0.25">
      <c r="B182" s="312"/>
      <c r="C182" s="330" t="s">
        <v>215</v>
      </c>
      <c r="D182" s="715">
        <f>+D181/E55</f>
        <v>0.81723126074018237</v>
      </c>
      <c r="Q182" s="430"/>
    </row>
    <row r="183" spans="1:18" s="34" customFormat="1" ht="13.5" thickBot="1" x14ac:dyDescent="0.25">
      <c r="A183" s="43"/>
      <c r="B183" s="81"/>
      <c r="C183" s="82"/>
      <c r="D183" s="83"/>
      <c r="K183" s="123"/>
      <c r="Q183" s="658"/>
    </row>
    <row r="184" spans="1:18" ht="13.5" thickBot="1" x14ac:dyDescent="0.25">
      <c r="B184" s="331" t="s">
        <v>232</v>
      </c>
      <c r="C184" s="332"/>
      <c r="D184" s="323">
        <v>0</v>
      </c>
      <c r="E184" s="321"/>
      <c r="F184" s="322"/>
    </row>
    <row r="185" spans="1:18" s="34" customFormat="1" ht="63.75" customHeight="1" thickBot="1" x14ac:dyDescent="0.25">
      <c r="A185" s="43"/>
      <c r="B185" s="333"/>
      <c r="C185" s="334" t="s">
        <v>330</v>
      </c>
      <c r="D185" s="399">
        <f>+D184/E81</f>
        <v>0</v>
      </c>
      <c r="E185" s="770"/>
      <c r="F185" s="770"/>
      <c r="K185" s="123"/>
    </row>
    <row r="186" spans="1:18" s="34" customFormat="1" x14ac:dyDescent="0.2">
      <c r="A186" s="43"/>
      <c r="B186" s="74"/>
      <c r="C186" s="75"/>
      <c r="D186" s="16"/>
      <c r="K186" s="123"/>
    </row>
    <row r="188" spans="1:18" x14ac:dyDescent="0.2">
      <c r="A188" s="169" t="s">
        <v>173</v>
      </c>
      <c r="B188" s="168" t="s">
        <v>350</v>
      </c>
      <c r="Q188" s="567"/>
    </row>
    <row r="189" spans="1:18" ht="13.5" thickBot="1" x14ac:dyDescent="0.25">
      <c r="Q189" s="430"/>
      <c r="R189" s="659"/>
    </row>
    <row r="190" spans="1:18" ht="13.5" thickBot="1" x14ac:dyDescent="0.25">
      <c r="B190" s="26"/>
      <c r="C190" s="291" t="s">
        <v>14</v>
      </c>
      <c r="D190" s="319" t="s">
        <v>46</v>
      </c>
      <c r="Q190" s="430"/>
      <c r="R190" s="659"/>
    </row>
    <row r="191" spans="1:18" x14ac:dyDescent="0.2">
      <c r="B191" s="335" t="s">
        <v>234</v>
      </c>
      <c r="C191" s="716">
        <v>2402.8125839999998</v>
      </c>
      <c r="D191" s="717">
        <f>+E116</f>
        <v>4.9897309005653447</v>
      </c>
      <c r="Q191" s="430"/>
      <c r="R191" s="659"/>
    </row>
    <row r="192" spans="1:18" x14ac:dyDescent="0.2">
      <c r="B192" s="336" t="s">
        <v>235</v>
      </c>
      <c r="C192" s="718">
        <v>2.24075567</v>
      </c>
      <c r="D192" s="719">
        <v>0</v>
      </c>
      <c r="Q192" s="430"/>
      <c r="R192" s="659"/>
    </row>
    <row r="193" spans="2:4" ht="13.5" thickBot="1" x14ac:dyDescent="0.25">
      <c r="B193" s="335" t="s">
        <v>236</v>
      </c>
      <c r="C193" s="716"/>
      <c r="D193" s="720">
        <v>0</v>
      </c>
    </row>
    <row r="194" spans="2:4" ht="13.5" thickBot="1" x14ac:dyDescent="0.25">
      <c r="B194" s="337" t="s">
        <v>6</v>
      </c>
      <c r="C194" s="721">
        <f>+SUM(C191:C193)</f>
        <v>2405.0533396699998</v>
      </c>
      <c r="D194" s="722">
        <f>+E116</f>
        <v>4.9897309005653447</v>
      </c>
    </row>
    <row r="195" spans="2:4" x14ac:dyDescent="0.2">
      <c r="D195" s="71"/>
    </row>
    <row r="233" spans="2:2" x14ac:dyDescent="0.2">
      <c r="B233" s="15"/>
    </row>
  </sheetData>
  <sheetProtection password="A1F0" sheet="1" objects="1" scenarios="1"/>
  <mergeCells count="7">
    <mergeCell ref="C154:G154"/>
    <mergeCell ref="C166:G166"/>
    <mergeCell ref="E185:F185"/>
    <mergeCell ref="C151:G151"/>
    <mergeCell ref="C153:G153"/>
    <mergeCell ref="D156:D159"/>
    <mergeCell ref="C152:G152"/>
  </mergeCells>
  <phoneticPr fontId="2" type="noConversion"/>
  <hyperlinks>
    <hyperlink ref="E12" r:id="rId1"/>
    <hyperlink ref="E38" r:id="rId2"/>
    <hyperlink ref="E40" r:id="rId3"/>
  </hyperlinks>
  <pageMargins left="0.23" right="0.27" top="0.95" bottom="0.49" header="0.4921259845" footer="0.4921259845"/>
  <pageSetup paperSize="9" scale="46" fitToHeight="0" orientation="portrait" verticalDpi="598" r:id="rId4"/>
  <headerFooter alignWithMargins="0"/>
  <rowBreaks count="1" manualBreakCount="1">
    <brk id="105" max="9" man="1"/>
  </rowBreaks>
  <ignoredErrors>
    <ignoredError sqref="A10:A28 A168:A255 A105:A150 A34:A84 A154 A162:A166 A155 A156:A15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indexed="63"/>
    <pageSetUpPr fitToPage="1"/>
  </sheetPr>
  <dimension ref="A1:M224"/>
  <sheetViews>
    <sheetView zoomScale="85" zoomScaleNormal="150" zoomScaleSheetLayoutView="200" workbookViewId="0"/>
  </sheetViews>
  <sheetFormatPr baseColWidth="10" defaultRowHeight="12.75" x14ac:dyDescent="0.2"/>
  <cols>
    <col min="1" max="1" width="6" style="468" customWidth="1"/>
    <col min="2" max="2" width="17.28515625" style="90" customWidth="1"/>
    <col min="3" max="3" width="15.28515625" style="90" customWidth="1"/>
    <col min="4" max="4" width="15.42578125" style="90" bestFit="1" customWidth="1"/>
    <col min="5" max="9" width="11.42578125" style="90"/>
    <col min="10" max="10" width="12.140625" style="90" customWidth="1"/>
    <col min="11" max="16384" width="11.42578125" style="90"/>
  </cols>
  <sheetData>
    <row r="1" spans="1:5" s="467" customFormat="1" x14ac:dyDescent="0.2">
      <c r="A1" s="465"/>
      <c r="B1" s="466" t="s">
        <v>68</v>
      </c>
    </row>
    <row r="2" spans="1:5" ht="13.5" thickBot="1" x14ac:dyDescent="0.25"/>
    <row r="3" spans="1:5" ht="13.5" thickBot="1" x14ac:dyDescent="0.25">
      <c r="B3" s="1" t="s">
        <v>191</v>
      </c>
      <c r="C3" s="469"/>
      <c r="D3" s="470"/>
      <c r="E3" s="471"/>
    </row>
    <row r="4" spans="1:5" ht="13.5" thickBot="1" x14ac:dyDescent="0.25">
      <c r="B4" s="1" t="s">
        <v>192</v>
      </c>
      <c r="C4" s="472"/>
    </row>
    <row r="6" spans="1:5" s="466" customFormat="1" x14ac:dyDescent="0.2">
      <c r="A6" s="473">
        <v>4</v>
      </c>
      <c r="B6" s="466" t="s">
        <v>101</v>
      </c>
    </row>
    <row r="7" spans="1:5" x14ac:dyDescent="0.2">
      <c r="A7" s="48"/>
      <c r="B7" s="87"/>
      <c r="C7" s="87"/>
    </row>
    <row r="8" spans="1:5" x14ac:dyDescent="0.2">
      <c r="A8" s="48"/>
      <c r="B8" s="87"/>
      <c r="C8" s="87"/>
    </row>
    <row r="9" spans="1:5" x14ac:dyDescent="0.2">
      <c r="A9" s="48" t="s">
        <v>174</v>
      </c>
      <c r="B9" s="23" t="s">
        <v>301</v>
      </c>
      <c r="C9" s="87"/>
    </row>
    <row r="10" spans="1:5" ht="13.5" thickBot="1" x14ac:dyDescent="0.25">
      <c r="A10" s="48"/>
      <c r="B10" s="87"/>
      <c r="C10" s="87"/>
    </row>
    <row r="11" spans="1:5" ht="28.5" customHeight="1" thickBot="1" x14ac:dyDescent="0.25">
      <c r="A11" s="48"/>
      <c r="C11" s="474" t="s">
        <v>190</v>
      </c>
    </row>
    <row r="12" spans="1:5" ht="13.5" thickBot="1" x14ac:dyDescent="0.25">
      <c r="A12" s="48"/>
      <c r="B12" s="475" t="s">
        <v>11</v>
      </c>
      <c r="C12" s="476"/>
    </row>
    <row r="13" spans="1:5" x14ac:dyDescent="0.2">
      <c r="A13" s="48"/>
      <c r="B13" s="477" t="s">
        <v>118</v>
      </c>
      <c r="C13" s="478"/>
    </row>
    <row r="14" spans="1:5" x14ac:dyDescent="0.2">
      <c r="A14" s="48"/>
      <c r="B14" s="479" t="s">
        <v>153</v>
      </c>
      <c r="C14" s="480"/>
    </row>
    <row r="15" spans="1:5" x14ac:dyDescent="0.2">
      <c r="A15" s="48"/>
      <c r="B15" s="479" t="s">
        <v>154</v>
      </c>
      <c r="C15" s="480"/>
    </row>
    <row r="16" spans="1:5" x14ac:dyDescent="0.2">
      <c r="A16" s="48"/>
      <c r="B16" s="479" t="s">
        <v>155</v>
      </c>
      <c r="C16" s="480"/>
    </row>
    <row r="17" spans="1:10" x14ac:dyDescent="0.2">
      <c r="A17" s="48"/>
      <c r="B17" s="479" t="s">
        <v>351</v>
      </c>
      <c r="C17" s="480"/>
    </row>
    <row r="18" spans="1:10" ht="13.5" thickBot="1" x14ac:dyDescent="0.25">
      <c r="A18" s="48"/>
      <c r="B18" s="481" t="s">
        <v>352</v>
      </c>
      <c r="C18" s="482"/>
    </row>
    <row r="19" spans="1:10" x14ac:dyDescent="0.2">
      <c r="A19" s="48"/>
      <c r="B19" s="87"/>
      <c r="C19" s="87"/>
    </row>
    <row r="20" spans="1:10" x14ac:dyDescent="0.2">
      <c r="A20" s="48"/>
      <c r="B20" s="87"/>
      <c r="C20" s="87"/>
    </row>
    <row r="21" spans="1:10" x14ac:dyDescent="0.2">
      <c r="A21" s="48" t="s">
        <v>175</v>
      </c>
      <c r="B21" s="23" t="s">
        <v>302</v>
      </c>
      <c r="C21" s="2"/>
    </row>
    <row r="22" spans="1:10" ht="13.5" thickBot="1" x14ac:dyDescent="0.25">
      <c r="A22" s="48"/>
      <c r="B22" s="22"/>
      <c r="C22" s="2"/>
    </row>
    <row r="23" spans="1:10" ht="13.5" thickBot="1" x14ac:dyDescent="0.25">
      <c r="A23" s="48"/>
      <c r="B23" s="483" t="s">
        <v>82</v>
      </c>
      <c r="C23" s="484" t="s">
        <v>83</v>
      </c>
      <c r="D23" s="485" t="s">
        <v>104</v>
      </c>
      <c r="E23" s="87"/>
      <c r="F23" s="486"/>
      <c r="G23" s="87"/>
      <c r="H23" s="487"/>
      <c r="I23" s="488"/>
      <c r="J23" s="486"/>
    </row>
    <row r="24" spans="1:10" x14ac:dyDescent="0.2">
      <c r="A24" s="48"/>
      <c r="B24" s="489" t="s">
        <v>43</v>
      </c>
      <c r="C24" s="490" t="s">
        <v>44</v>
      </c>
      <c r="D24" s="491"/>
      <c r="E24" s="486"/>
      <c r="F24" s="87"/>
      <c r="G24" s="486"/>
      <c r="H24" s="492"/>
      <c r="I24" s="492"/>
      <c r="J24" s="492"/>
    </row>
    <row r="25" spans="1:10" x14ac:dyDescent="0.2">
      <c r="A25" s="48"/>
      <c r="B25" s="489" t="s">
        <v>343</v>
      </c>
      <c r="C25" s="493" t="s">
        <v>343</v>
      </c>
      <c r="D25" s="494"/>
      <c r="E25" s="87"/>
      <c r="F25" s="87"/>
      <c r="G25" s="87"/>
      <c r="H25" s="492"/>
      <c r="I25" s="492"/>
      <c r="J25" s="492"/>
    </row>
    <row r="26" spans="1:10" ht="13.5" thickBot="1" x14ac:dyDescent="0.25">
      <c r="A26" s="48"/>
      <c r="B26" s="495"/>
      <c r="C26" s="496"/>
      <c r="D26" s="497"/>
      <c r="E26" s="87"/>
      <c r="F26" s="87"/>
      <c r="G26" s="87"/>
      <c r="H26" s="492"/>
      <c r="I26" s="492"/>
      <c r="J26" s="492"/>
    </row>
    <row r="27" spans="1:10" x14ac:dyDescent="0.2">
      <c r="A27" s="48"/>
      <c r="B27" s="87"/>
      <c r="C27" s="87"/>
    </row>
    <row r="28" spans="1:10" x14ac:dyDescent="0.2">
      <c r="A28" s="48"/>
      <c r="B28" s="87"/>
      <c r="C28" s="87"/>
    </row>
    <row r="29" spans="1:10" x14ac:dyDescent="0.2">
      <c r="A29" s="48" t="s">
        <v>176</v>
      </c>
      <c r="B29" s="23" t="s">
        <v>354</v>
      </c>
      <c r="C29" s="87"/>
    </row>
    <row r="30" spans="1:10" ht="13.5" thickBot="1" x14ac:dyDescent="0.25">
      <c r="A30" s="48"/>
      <c r="B30" s="87"/>
      <c r="C30" s="87"/>
    </row>
    <row r="31" spans="1:10" ht="13.5" thickBot="1" x14ac:dyDescent="0.25">
      <c r="A31" s="48"/>
      <c r="B31" s="63" t="s">
        <v>137</v>
      </c>
      <c r="C31" s="55"/>
      <c r="D31" s="64" t="s">
        <v>104</v>
      </c>
    </row>
    <row r="32" spans="1:10" x14ac:dyDescent="0.2">
      <c r="A32" s="48"/>
      <c r="B32" s="65" t="s">
        <v>133</v>
      </c>
      <c r="C32" s="66"/>
      <c r="D32" s="498"/>
    </row>
    <row r="33" spans="1:4" x14ac:dyDescent="0.2">
      <c r="A33" s="48"/>
      <c r="B33" s="56" t="s">
        <v>121</v>
      </c>
      <c r="C33" s="57"/>
      <c r="D33" s="499"/>
    </row>
    <row r="34" spans="1:4" x14ac:dyDescent="0.2">
      <c r="A34" s="48"/>
      <c r="B34" s="56" t="s">
        <v>131</v>
      </c>
      <c r="C34" s="57"/>
      <c r="D34" s="499"/>
    </row>
    <row r="35" spans="1:4" x14ac:dyDescent="0.2">
      <c r="A35" s="48"/>
      <c r="B35" s="56" t="s">
        <v>132</v>
      </c>
      <c r="C35" s="57"/>
      <c r="D35" s="499"/>
    </row>
    <row r="36" spans="1:4" x14ac:dyDescent="0.2">
      <c r="A36" s="48"/>
      <c r="B36" s="56" t="s">
        <v>130</v>
      </c>
      <c r="C36" s="57"/>
      <c r="D36" s="499"/>
    </row>
    <row r="37" spans="1:4" x14ac:dyDescent="0.2">
      <c r="A37" s="48"/>
      <c r="B37" s="56" t="s">
        <v>124</v>
      </c>
      <c r="C37" s="57"/>
      <c r="D37" s="499"/>
    </row>
    <row r="38" spans="1:4" x14ac:dyDescent="0.2">
      <c r="A38" s="48"/>
      <c r="B38" s="56" t="s">
        <v>127</v>
      </c>
      <c r="C38" s="57"/>
      <c r="D38" s="499"/>
    </row>
    <row r="39" spans="1:4" x14ac:dyDescent="0.2">
      <c r="A39" s="48"/>
      <c r="B39" s="56" t="s">
        <v>237</v>
      </c>
      <c r="C39" s="57"/>
      <c r="D39" s="499"/>
    </row>
    <row r="40" spans="1:4" x14ac:dyDescent="0.2">
      <c r="A40" s="48"/>
      <c r="B40" s="56" t="s">
        <v>136</v>
      </c>
      <c r="C40" s="57"/>
      <c r="D40" s="499"/>
    </row>
    <row r="41" spans="1:4" s="501" customFormat="1" ht="15" x14ac:dyDescent="0.25">
      <c r="A41" s="48"/>
      <c r="B41" s="56" t="s">
        <v>141</v>
      </c>
      <c r="C41" s="57"/>
      <c r="D41" s="500"/>
    </row>
    <row r="42" spans="1:4" x14ac:dyDescent="0.2">
      <c r="A42" s="48"/>
      <c r="B42" s="56" t="s">
        <v>134</v>
      </c>
      <c r="C42" s="57"/>
      <c r="D42" s="499"/>
    </row>
    <row r="43" spans="1:4" x14ac:dyDescent="0.2">
      <c r="A43" s="48"/>
      <c r="B43" s="56" t="s">
        <v>126</v>
      </c>
      <c r="C43" s="57"/>
      <c r="D43" s="499"/>
    </row>
    <row r="44" spans="1:4" x14ac:dyDescent="0.2">
      <c r="A44" s="48"/>
      <c r="B44" s="56" t="s">
        <v>138</v>
      </c>
      <c r="C44" s="57"/>
      <c r="D44" s="499"/>
    </row>
    <row r="45" spans="1:4" x14ac:dyDescent="0.2">
      <c r="A45" s="48"/>
      <c r="B45" s="56" t="s">
        <v>122</v>
      </c>
      <c r="C45" s="57"/>
      <c r="D45" s="499"/>
    </row>
    <row r="46" spans="1:4" x14ac:dyDescent="0.2">
      <c r="A46" s="48"/>
      <c r="B46" s="56" t="s">
        <v>135</v>
      </c>
      <c r="C46" s="57"/>
      <c r="D46" s="499"/>
    </row>
    <row r="47" spans="1:4" x14ac:dyDescent="0.2">
      <c r="A47" s="48"/>
      <c r="B47" s="56" t="s">
        <v>128</v>
      </c>
      <c r="C47" s="57"/>
      <c r="D47" s="499"/>
    </row>
    <row r="48" spans="1:4" x14ac:dyDescent="0.2">
      <c r="A48" s="48"/>
      <c r="B48" s="56" t="s">
        <v>140</v>
      </c>
      <c r="C48" s="57"/>
      <c r="D48" s="499"/>
    </row>
    <row r="49" spans="1:10" x14ac:dyDescent="0.2">
      <c r="A49" s="48"/>
      <c r="B49" s="56" t="s">
        <v>120</v>
      </c>
      <c r="C49" s="57"/>
      <c r="D49" s="499"/>
    </row>
    <row r="50" spans="1:10" x14ac:dyDescent="0.2">
      <c r="A50" s="48"/>
      <c r="B50" s="56" t="s">
        <v>123</v>
      </c>
      <c r="C50" s="57"/>
      <c r="D50" s="499"/>
    </row>
    <row r="51" spans="1:10" x14ac:dyDescent="0.2">
      <c r="A51" s="48"/>
      <c r="B51" s="56" t="s">
        <v>129</v>
      </c>
      <c r="C51" s="57"/>
      <c r="D51" s="499"/>
    </row>
    <row r="52" spans="1:10" x14ac:dyDescent="0.2">
      <c r="A52" s="48"/>
      <c r="B52" s="56" t="s">
        <v>125</v>
      </c>
      <c r="C52" s="57"/>
      <c r="D52" s="499"/>
    </row>
    <row r="53" spans="1:10" x14ac:dyDescent="0.2">
      <c r="A53" s="48"/>
      <c r="B53" s="56" t="s">
        <v>139</v>
      </c>
      <c r="C53" s="57"/>
      <c r="D53" s="499"/>
    </row>
    <row r="54" spans="1:10" x14ac:dyDescent="0.2">
      <c r="A54" s="48"/>
      <c r="B54" s="56" t="s">
        <v>119</v>
      </c>
      <c r="C54" s="57"/>
      <c r="D54" s="499"/>
    </row>
    <row r="55" spans="1:10" x14ac:dyDescent="0.2">
      <c r="A55" s="48"/>
      <c r="B55" s="60"/>
      <c r="C55" s="61"/>
      <c r="D55" s="502"/>
    </row>
    <row r="56" spans="1:10" x14ac:dyDescent="0.2">
      <c r="A56" s="48"/>
      <c r="B56" s="60" t="s">
        <v>343</v>
      </c>
      <c r="C56" s="61"/>
      <c r="D56" s="502"/>
    </row>
    <row r="57" spans="1:10" ht="13.5" thickBot="1" x14ac:dyDescent="0.25">
      <c r="A57" s="48"/>
      <c r="B57" s="58" t="s">
        <v>111</v>
      </c>
      <c r="C57" s="59"/>
      <c r="D57" s="503"/>
    </row>
    <row r="58" spans="1:10" x14ac:dyDescent="0.2">
      <c r="A58" s="48"/>
      <c r="B58" s="87"/>
      <c r="C58" s="87"/>
    </row>
    <row r="59" spans="1:10" x14ac:dyDescent="0.2">
      <c r="A59" s="48"/>
    </row>
    <row r="60" spans="1:10" s="2" customFormat="1" x14ac:dyDescent="0.2">
      <c r="A60" s="48" t="s">
        <v>177</v>
      </c>
      <c r="B60" s="12" t="s">
        <v>303</v>
      </c>
    </row>
    <row r="61" spans="1:10" s="2" customFormat="1" ht="13.5" thickBot="1" x14ac:dyDescent="0.25">
      <c r="A61" s="48"/>
      <c r="B61" s="12"/>
    </row>
    <row r="62" spans="1:10" s="2" customFormat="1" ht="13.5" thickBot="1" x14ac:dyDescent="0.25">
      <c r="A62" s="48"/>
      <c r="B62" s="784" t="s">
        <v>106</v>
      </c>
      <c r="C62" s="785"/>
      <c r="D62" s="41"/>
    </row>
    <row r="63" spans="1:10" ht="13.5" thickBot="1" x14ac:dyDescent="0.25">
      <c r="A63" s="48"/>
      <c r="B63" s="504"/>
      <c r="C63" s="504"/>
      <c r="D63" s="504"/>
      <c r="E63" s="788"/>
      <c r="F63" s="788"/>
      <c r="G63" s="2"/>
      <c r="H63" s="2"/>
    </row>
    <row r="64" spans="1:10" ht="13.5" thickBot="1" x14ac:dyDescent="0.25">
      <c r="A64" s="48"/>
      <c r="B64" s="505"/>
      <c r="C64" s="506" t="s">
        <v>41</v>
      </c>
      <c r="D64" s="507" t="s">
        <v>104</v>
      </c>
      <c r="E64" s="486"/>
      <c r="F64" s="486"/>
      <c r="G64" s="2"/>
      <c r="H64" s="2"/>
      <c r="J64" s="468"/>
    </row>
    <row r="65" spans="1:8" x14ac:dyDescent="0.2">
      <c r="A65" s="48"/>
      <c r="B65" s="508" t="s">
        <v>25</v>
      </c>
      <c r="C65" s="509" t="s">
        <v>26</v>
      </c>
      <c r="D65" s="510"/>
      <c r="E65" s="87"/>
      <c r="F65" s="87"/>
      <c r="G65" s="492"/>
      <c r="H65" s="492"/>
    </row>
    <row r="66" spans="1:8" x14ac:dyDescent="0.2">
      <c r="A66" s="48"/>
      <c r="B66" s="511"/>
      <c r="C66" s="512" t="s">
        <v>27</v>
      </c>
      <c r="D66" s="494"/>
      <c r="E66" s="87"/>
      <c r="F66" s="87"/>
      <c r="G66" s="492"/>
      <c r="H66" s="492"/>
    </row>
    <row r="67" spans="1:8" x14ac:dyDescent="0.2">
      <c r="A67" s="48"/>
      <c r="B67" s="511"/>
      <c r="C67" s="512" t="s">
        <v>28</v>
      </c>
      <c r="D67" s="494"/>
      <c r="E67" s="87"/>
      <c r="F67" s="87"/>
      <c r="G67" s="492"/>
      <c r="H67" s="492"/>
    </row>
    <row r="68" spans="1:8" x14ac:dyDescent="0.2">
      <c r="A68" s="48"/>
      <c r="B68" s="511"/>
      <c r="C68" s="512" t="s">
        <v>29</v>
      </c>
      <c r="D68" s="494"/>
      <c r="E68" s="87"/>
      <c r="F68" s="87"/>
      <c r="G68" s="492"/>
      <c r="H68" s="492"/>
    </row>
    <row r="69" spans="1:8" x14ac:dyDescent="0.2">
      <c r="A69" s="48"/>
      <c r="B69" s="511"/>
      <c r="C69" s="512" t="s">
        <v>30</v>
      </c>
      <c r="D69" s="494"/>
      <c r="E69" s="87"/>
      <c r="F69" s="87"/>
      <c r="G69" s="492"/>
      <c r="H69" s="492"/>
    </row>
    <row r="70" spans="1:8" x14ac:dyDescent="0.2">
      <c r="A70" s="48"/>
      <c r="B70" s="511"/>
      <c r="C70" s="512" t="s">
        <v>31</v>
      </c>
      <c r="D70" s="494"/>
      <c r="E70" s="87"/>
      <c r="F70" s="87"/>
      <c r="G70" s="492"/>
      <c r="H70" s="492"/>
    </row>
    <row r="71" spans="1:8" x14ac:dyDescent="0.2">
      <c r="A71" s="48"/>
      <c r="B71" s="511"/>
      <c r="C71" s="512" t="s">
        <v>32</v>
      </c>
      <c r="D71" s="494"/>
      <c r="E71" s="87"/>
      <c r="F71" s="87"/>
      <c r="G71" s="492"/>
      <c r="H71" s="492"/>
    </row>
    <row r="72" spans="1:8" x14ac:dyDescent="0.2">
      <c r="A72" s="48"/>
      <c r="B72" s="511"/>
      <c r="C72" s="512" t="s">
        <v>33</v>
      </c>
      <c r="D72" s="494"/>
      <c r="E72" s="87"/>
      <c r="F72" s="87"/>
      <c r="G72" s="492"/>
      <c r="H72" s="492"/>
    </row>
    <row r="73" spans="1:8" x14ac:dyDescent="0.2">
      <c r="A73" s="48"/>
      <c r="B73" s="511"/>
      <c r="C73" s="512" t="s">
        <v>34</v>
      </c>
      <c r="D73" s="494"/>
      <c r="E73" s="87"/>
      <c r="F73" s="87"/>
      <c r="G73" s="492"/>
      <c r="H73" s="492"/>
    </row>
    <row r="74" spans="1:8" x14ac:dyDescent="0.2">
      <c r="A74" s="48"/>
      <c r="B74" s="511"/>
      <c r="C74" s="512" t="s">
        <v>35</v>
      </c>
      <c r="D74" s="494"/>
      <c r="E74" s="87"/>
      <c r="F74" s="87"/>
      <c r="G74" s="492"/>
      <c r="H74" s="492"/>
    </row>
    <row r="75" spans="1:8" x14ac:dyDescent="0.2">
      <c r="A75" s="48"/>
      <c r="B75" s="511"/>
      <c r="C75" s="512" t="s">
        <v>36</v>
      </c>
      <c r="D75" s="494"/>
      <c r="E75" s="87"/>
      <c r="F75" s="87"/>
      <c r="G75" s="492"/>
      <c r="H75" s="492"/>
    </row>
    <row r="76" spans="1:8" x14ac:dyDescent="0.2">
      <c r="A76" s="48"/>
      <c r="B76" s="511"/>
      <c r="C76" s="512" t="s">
        <v>37</v>
      </c>
      <c r="D76" s="494"/>
      <c r="E76" s="87"/>
      <c r="F76" s="87"/>
      <c r="G76" s="492"/>
      <c r="H76" s="492"/>
    </row>
    <row r="77" spans="1:8" ht="13.5" thickBot="1" x14ac:dyDescent="0.25">
      <c r="A77" s="48"/>
      <c r="B77" s="481"/>
      <c r="C77" s="513" t="s">
        <v>38</v>
      </c>
      <c r="D77" s="497"/>
      <c r="E77" s="87"/>
      <c r="F77" s="87"/>
      <c r="G77" s="492"/>
      <c r="H77" s="492"/>
    </row>
    <row r="78" spans="1:8" x14ac:dyDescent="0.2">
      <c r="A78" s="48"/>
    </row>
    <row r="79" spans="1:8" x14ac:dyDescent="0.2">
      <c r="A79" s="48"/>
    </row>
    <row r="80" spans="1:8" s="2" customFormat="1" x14ac:dyDescent="0.2">
      <c r="A80" s="48" t="s">
        <v>178</v>
      </c>
      <c r="B80" s="12" t="s">
        <v>304</v>
      </c>
      <c r="G80" s="514"/>
      <c r="H80" s="514"/>
    </row>
    <row r="81" spans="1:8" s="2" customFormat="1" ht="13.5" thickBot="1" x14ac:dyDescent="0.25">
      <c r="A81" s="48"/>
      <c r="B81" s="12"/>
      <c r="G81" s="514"/>
      <c r="H81" s="514"/>
    </row>
    <row r="82" spans="1:8" s="2" customFormat="1" ht="13.5" thickBot="1" x14ac:dyDescent="0.25">
      <c r="A82" s="48"/>
      <c r="B82" s="786" t="s">
        <v>108</v>
      </c>
      <c r="C82" s="787"/>
      <c r="D82" s="41"/>
      <c r="G82" s="514"/>
      <c r="H82" s="514"/>
    </row>
    <row r="83" spans="1:8" s="2" customFormat="1" ht="13.5" thickBot="1" x14ac:dyDescent="0.25">
      <c r="A83" s="48"/>
      <c r="B83" s="12"/>
      <c r="G83" s="514"/>
      <c r="H83" s="514"/>
    </row>
    <row r="84" spans="1:8" ht="13.5" thickBot="1" x14ac:dyDescent="0.25">
      <c r="A84" s="48"/>
      <c r="B84" s="505"/>
      <c r="C84" s="506" t="s">
        <v>41</v>
      </c>
      <c r="D84" s="507" t="s">
        <v>104</v>
      </c>
      <c r="E84" s="486"/>
      <c r="F84" s="486"/>
      <c r="G84" s="488"/>
      <c r="H84" s="468"/>
    </row>
    <row r="85" spans="1:8" x14ac:dyDescent="0.2">
      <c r="A85" s="48"/>
      <c r="B85" s="477" t="s">
        <v>25</v>
      </c>
      <c r="C85" s="516" t="s">
        <v>26</v>
      </c>
      <c r="D85" s="510"/>
      <c r="E85" s="87"/>
      <c r="F85" s="87"/>
      <c r="G85" s="492"/>
    </row>
    <row r="86" spans="1:8" x14ac:dyDescent="0.2">
      <c r="A86" s="48"/>
      <c r="B86" s="508"/>
      <c r="C86" s="509" t="s">
        <v>27</v>
      </c>
      <c r="D86" s="494"/>
      <c r="E86" s="87"/>
      <c r="F86" s="87"/>
      <c r="G86" s="492"/>
    </row>
    <row r="87" spans="1:8" x14ac:dyDescent="0.2">
      <c r="A87" s="48"/>
      <c r="B87" s="511"/>
      <c r="C87" s="512" t="s">
        <v>28</v>
      </c>
      <c r="D87" s="494"/>
      <c r="E87" s="87"/>
      <c r="F87" s="87"/>
      <c r="G87" s="492"/>
    </row>
    <row r="88" spans="1:8" x14ac:dyDescent="0.2">
      <c r="A88" s="48"/>
      <c r="B88" s="511"/>
      <c r="C88" s="512" t="s">
        <v>29</v>
      </c>
      <c r="D88" s="494"/>
      <c r="E88" s="87"/>
      <c r="F88" s="87"/>
      <c r="G88" s="492"/>
    </row>
    <row r="89" spans="1:8" x14ac:dyDescent="0.2">
      <c r="A89" s="48"/>
      <c r="B89" s="511"/>
      <c r="C89" s="512" t="s">
        <v>30</v>
      </c>
      <c r="D89" s="494"/>
      <c r="E89" s="87"/>
      <c r="F89" s="87"/>
      <c r="G89" s="492"/>
    </row>
    <row r="90" spans="1:8" x14ac:dyDescent="0.2">
      <c r="A90" s="48"/>
      <c r="B90" s="511"/>
      <c r="C90" s="512" t="s">
        <v>31</v>
      </c>
      <c r="D90" s="494"/>
      <c r="E90" s="87"/>
      <c r="F90" s="87"/>
      <c r="G90" s="492"/>
    </row>
    <row r="91" spans="1:8" x14ac:dyDescent="0.2">
      <c r="A91" s="48"/>
      <c r="B91" s="511"/>
      <c r="C91" s="512" t="s">
        <v>32</v>
      </c>
      <c r="D91" s="494"/>
      <c r="E91" s="87"/>
      <c r="F91" s="87"/>
      <c r="G91" s="492"/>
    </row>
    <row r="92" spans="1:8" x14ac:dyDescent="0.2">
      <c r="A92" s="48"/>
      <c r="B92" s="511"/>
      <c r="C92" s="512" t="s">
        <v>33</v>
      </c>
      <c r="D92" s="494"/>
      <c r="E92" s="87"/>
      <c r="F92" s="87"/>
      <c r="G92" s="492"/>
    </row>
    <row r="93" spans="1:8" x14ac:dyDescent="0.2">
      <c r="A93" s="48"/>
      <c r="B93" s="511"/>
      <c r="C93" s="512" t="s">
        <v>34</v>
      </c>
      <c r="D93" s="494"/>
      <c r="E93" s="87"/>
      <c r="F93" s="87"/>
      <c r="G93" s="492"/>
    </row>
    <row r="94" spans="1:8" x14ac:dyDescent="0.2">
      <c r="A94" s="48"/>
      <c r="B94" s="511"/>
      <c r="C94" s="512" t="s">
        <v>35</v>
      </c>
      <c r="D94" s="494"/>
      <c r="E94" s="87"/>
      <c r="F94" s="87"/>
      <c r="G94" s="492"/>
    </row>
    <row r="95" spans="1:8" x14ac:dyDescent="0.2">
      <c r="A95" s="48"/>
      <c r="B95" s="511"/>
      <c r="C95" s="512" t="s">
        <v>36</v>
      </c>
      <c r="D95" s="494"/>
      <c r="E95" s="87"/>
      <c r="F95" s="87"/>
      <c r="G95" s="492"/>
    </row>
    <row r="96" spans="1:8" x14ac:dyDescent="0.2">
      <c r="A96" s="48"/>
      <c r="B96" s="511"/>
      <c r="C96" s="512" t="s">
        <v>37</v>
      </c>
      <c r="D96" s="494"/>
      <c r="E96" s="87"/>
      <c r="F96" s="87"/>
      <c r="G96" s="492"/>
    </row>
    <row r="97" spans="1:9" ht="13.5" thickBot="1" x14ac:dyDescent="0.25">
      <c r="A97" s="48"/>
      <c r="B97" s="511"/>
      <c r="C97" s="517" t="s">
        <v>38</v>
      </c>
      <c r="D97" s="497"/>
      <c r="E97" s="87"/>
      <c r="F97" s="87"/>
      <c r="G97" s="492"/>
    </row>
    <row r="98" spans="1:9" x14ac:dyDescent="0.2">
      <c r="A98" s="48"/>
      <c r="B98" s="518"/>
      <c r="C98" s="518"/>
    </row>
    <row r="99" spans="1:9" x14ac:dyDescent="0.2">
      <c r="A99" s="48"/>
      <c r="B99" s="87"/>
      <c r="C99" s="87"/>
    </row>
    <row r="100" spans="1:9" x14ac:dyDescent="0.2">
      <c r="A100" s="48" t="s">
        <v>179</v>
      </c>
      <c r="B100" s="12" t="s">
        <v>305</v>
      </c>
    </row>
    <row r="101" spans="1:9" ht="13.5" thickBot="1" x14ac:dyDescent="0.25">
      <c r="A101" s="48"/>
      <c r="B101" s="12"/>
    </row>
    <row r="102" spans="1:9" ht="13.5" thickBot="1" x14ac:dyDescent="0.25">
      <c r="A102" s="48"/>
      <c r="B102" s="492"/>
      <c r="D102" s="492"/>
      <c r="E102" s="519" t="s">
        <v>104</v>
      </c>
      <c r="F102" s="486"/>
      <c r="G102" s="488"/>
    </row>
    <row r="103" spans="1:9" x14ac:dyDescent="0.2">
      <c r="A103" s="48"/>
      <c r="B103" s="520" t="s">
        <v>241</v>
      </c>
      <c r="C103" s="521"/>
      <c r="D103" s="522"/>
      <c r="E103" s="523"/>
      <c r="F103" s="87"/>
      <c r="G103" s="492"/>
    </row>
    <row r="104" spans="1:9" ht="13.5" thickBot="1" x14ac:dyDescent="0.25">
      <c r="A104" s="48"/>
      <c r="B104" s="524" t="s">
        <v>147</v>
      </c>
      <c r="C104" s="525"/>
      <c r="D104" s="526"/>
      <c r="E104" s="523"/>
      <c r="F104" s="87"/>
      <c r="G104" s="492"/>
    </row>
    <row r="105" spans="1:9" ht="13.5" thickBot="1" x14ac:dyDescent="0.25">
      <c r="A105" s="48"/>
      <c r="B105" s="527"/>
      <c r="C105" s="54"/>
      <c r="D105" s="67" t="s">
        <v>148</v>
      </c>
      <c r="E105" s="471"/>
      <c r="F105" s="87"/>
      <c r="G105" s="492"/>
    </row>
    <row r="106" spans="1:9" ht="13.5" thickBot="1" x14ac:dyDescent="0.25">
      <c r="A106" s="48"/>
      <c r="B106" s="107" t="s">
        <v>357</v>
      </c>
      <c r="C106" s="789" t="s">
        <v>42</v>
      </c>
      <c r="D106" s="783"/>
      <c r="E106" s="528"/>
      <c r="F106" s="87"/>
      <c r="G106" s="492"/>
    </row>
    <row r="107" spans="1:9" ht="13.5" thickBot="1" x14ac:dyDescent="0.25">
      <c r="A107" s="48"/>
      <c r="B107" s="108"/>
      <c r="C107" s="782" t="s">
        <v>343</v>
      </c>
      <c r="D107" s="783" t="s">
        <v>355</v>
      </c>
      <c r="E107" s="529"/>
      <c r="F107" s="87"/>
      <c r="G107" s="492"/>
    </row>
    <row r="108" spans="1:9" ht="13.5" thickBot="1" x14ac:dyDescent="0.25">
      <c r="A108" s="48"/>
      <c r="B108" s="68"/>
      <c r="C108" s="782" t="s">
        <v>343</v>
      </c>
      <c r="D108" s="783" t="s">
        <v>355</v>
      </c>
      <c r="E108" s="529"/>
      <c r="F108" s="87"/>
      <c r="G108" s="492"/>
    </row>
    <row r="109" spans="1:9" ht="13.5" thickBot="1" x14ac:dyDescent="0.25">
      <c r="A109" s="48"/>
      <c r="B109" s="69"/>
      <c r="C109" s="782" t="s">
        <v>343</v>
      </c>
      <c r="D109" s="783" t="s">
        <v>355</v>
      </c>
      <c r="E109" s="530"/>
      <c r="F109" s="87"/>
      <c r="G109" s="492"/>
    </row>
    <row r="110" spans="1:9" ht="13.5" thickBot="1" x14ac:dyDescent="0.25">
      <c r="A110" s="48"/>
      <c r="B110" s="70"/>
      <c r="C110" s="54"/>
      <c r="D110" s="106" t="s">
        <v>356</v>
      </c>
      <c r="E110" s="471"/>
      <c r="F110" s="87"/>
      <c r="G110" s="492"/>
      <c r="H110" s="492"/>
    </row>
    <row r="111" spans="1:9" x14ac:dyDescent="0.2">
      <c r="A111" s="48"/>
      <c r="B111" s="531"/>
      <c r="E111" s="532"/>
      <c r="H111" s="492"/>
      <c r="I111" s="492"/>
    </row>
    <row r="112" spans="1:9" x14ac:dyDescent="0.2">
      <c r="A112" s="48"/>
      <c r="B112" s="531"/>
      <c r="H112" s="492"/>
      <c r="I112" s="492"/>
    </row>
    <row r="113" spans="1:10" x14ac:dyDescent="0.2">
      <c r="A113" s="50" t="s">
        <v>180</v>
      </c>
      <c r="B113" s="22" t="s">
        <v>358</v>
      </c>
      <c r="H113" s="492"/>
      <c r="I113" s="492"/>
    </row>
    <row r="114" spans="1:10" ht="13.5" thickBot="1" x14ac:dyDescent="0.25">
      <c r="A114" s="48"/>
      <c r="B114" s="22"/>
      <c r="H114" s="492"/>
      <c r="I114" s="492"/>
    </row>
    <row r="115" spans="1:10" ht="13.5" thickBot="1" x14ac:dyDescent="0.25">
      <c r="A115" s="48"/>
      <c r="B115" s="515" t="s">
        <v>55</v>
      </c>
      <c r="C115" s="485" t="s">
        <v>104</v>
      </c>
      <c r="D115" s="486"/>
      <c r="E115" s="486"/>
      <c r="F115" s="488"/>
      <c r="G115" s="492"/>
    </row>
    <row r="116" spans="1:10" x14ac:dyDescent="0.2">
      <c r="A116" s="48"/>
      <c r="B116" s="533" t="s">
        <v>56</v>
      </c>
      <c r="C116" s="510"/>
      <c r="D116" s="87"/>
      <c r="E116" s="87"/>
      <c r="F116" s="492"/>
      <c r="G116" s="492"/>
    </row>
    <row r="117" spans="1:10" x14ac:dyDescent="0.2">
      <c r="A117" s="48"/>
      <c r="B117" s="534" t="s">
        <v>57</v>
      </c>
      <c r="C117" s="494"/>
      <c r="D117" s="87"/>
      <c r="E117" s="87"/>
      <c r="F117" s="492"/>
      <c r="G117" s="492"/>
    </row>
    <row r="118" spans="1:10" x14ac:dyDescent="0.2">
      <c r="A118" s="48"/>
      <c r="B118" s="534" t="s">
        <v>58</v>
      </c>
      <c r="C118" s="494"/>
      <c r="D118" s="87"/>
      <c r="E118" s="87"/>
      <c r="F118" s="492"/>
    </row>
    <row r="119" spans="1:10" x14ac:dyDescent="0.2">
      <c r="A119" s="48"/>
      <c r="B119" s="534" t="s">
        <v>59</v>
      </c>
      <c r="C119" s="494"/>
      <c r="D119" s="87"/>
      <c r="E119" s="87"/>
      <c r="F119" s="492"/>
    </row>
    <row r="120" spans="1:10" ht="13.5" thickBot="1" x14ac:dyDescent="0.25">
      <c r="A120" s="48"/>
      <c r="B120" s="535" t="s">
        <v>60</v>
      </c>
      <c r="C120" s="497"/>
      <c r="D120" s="87"/>
      <c r="E120" s="87"/>
      <c r="F120" s="492"/>
    </row>
    <row r="121" spans="1:10" x14ac:dyDescent="0.2">
      <c r="A121" s="48"/>
      <c r="B121" s="492"/>
      <c r="C121" s="492"/>
      <c r="D121" s="492"/>
      <c r="E121" s="492"/>
      <c r="F121" s="492"/>
      <c r="G121" s="492"/>
      <c r="H121" s="492"/>
      <c r="I121" s="492"/>
      <c r="J121" s="492"/>
    </row>
    <row r="122" spans="1:10" x14ac:dyDescent="0.2">
      <c r="A122" s="48"/>
    </row>
    <row r="123" spans="1:10" x14ac:dyDescent="0.2">
      <c r="A123" s="48" t="s">
        <v>181</v>
      </c>
      <c r="B123" s="22" t="s">
        <v>306</v>
      </c>
    </row>
    <row r="124" spans="1:10" ht="13.5" thickBot="1" x14ac:dyDescent="0.25">
      <c r="A124" s="48"/>
      <c r="B124" s="22"/>
    </row>
    <row r="125" spans="1:10" ht="13.5" thickBot="1" x14ac:dyDescent="0.25">
      <c r="A125" s="48"/>
      <c r="B125" s="536"/>
      <c r="C125" s="519" t="s">
        <v>104</v>
      </c>
      <c r="D125" s="537"/>
    </row>
    <row r="126" spans="1:10" x14ac:dyDescent="0.2">
      <c r="A126" s="48"/>
      <c r="B126" s="538" t="s">
        <v>242</v>
      </c>
      <c r="C126" s="510"/>
      <c r="D126" s="492"/>
    </row>
    <row r="127" spans="1:10" x14ac:dyDescent="0.2">
      <c r="A127" s="48"/>
      <c r="B127" s="539" t="s">
        <v>61</v>
      </c>
      <c r="C127" s="494"/>
      <c r="D127" s="492"/>
    </row>
    <row r="128" spans="1:10" x14ac:dyDescent="0.2">
      <c r="A128" s="48"/>
      <c r="B128" s="539" t="s">
        <v>62</v>
      </c>
      <c r="C128" s="494"/>
      <c r="D128" s="492"/>
    </row>
    <row r="129" spans="1:4" x14ac:dyDescent="0.2">
      <c r="A129" s="48"/>
      <c r="B129" s="540" t="s">
        <v>97</v>
      </c>
      <c r="C129" s="523"/>
      <c r="D129" s="492"/>
    </row>
    <row r="130" spans="1:4" ht="13.5" thickBot="1" x14ac:dyDescent="0.25">
      <c r="A130" s="48"/>
      <c r="B130" s="541" t="s">
        <v>111</v>
      </c>
      <c r="C130" s="536"/>
      <c r="D130" s="492"/>
    </row>
    <row r="131" spans="1:4" s="89" customFormat="1" x14ac:dyDescent="0.2">
      <c r="A131" s="50"/>
      <c r="D131" s="87"/>
    </row>
    <row r="132" spans="1:4" x14ac:dyDescent="0.2">
      <c r="A132" s="48"/>
    </row>
    <row r="133" spans="1:4" x14ac:dyDescent="0.2">
      <c r="A133" s="50" t="s">
        <v>182</v>
      </c>
      <c r="B133" s="22" t="s">
        <v>307</v>
      </c>
    </row>
    <row r="134" spans="1:4" ht="13.5" thickBot="1" x14ac:dyDescent="0.25">
      <c r="A134" s="48"/>
    </row>
    <row r="135" spans="1:4" ht="13.5" thickBot="1" x14ac:dyDescent="0.25">
      <c r="A135" s="48"/>
      <c r="B135" s="504"/>
      <c r="C135" s="519" t="s">
        <v>104</v>
      </c>
      <c r="D135" s="537"/>
    </row>
    <row r="136" spans="1:4" x14ac:dyDescent="0.2">
      <c r="A136" s="48"/>
      <c r="B136" s="477" t="s">
        <v>63</v>
      </c>
      <c r="C136" s="523"/>
      <c r="D136" s="542"/>
    </row>
    <row r="137" spans="1:4" x14ac:dyDescent="0.2">
      <c r="A137" s="48"/>
      <c r="B137" s="540" t="s">
        <v>65</v>
      </c>
      <c r="C137" s="529"/>
      <c r="D137" s="542"/>
    </row>
    <row r="138" spans="1:4" x14ac:dyDescent="0.2">
      <c r="A138" s="48"/>
      <c r="B138" s="540" t="s">
        <v>64</v>
      </c>
      <c r="C138" s="494"/>
      <c r="D138" s="542"/>
    </row>
    <row r="139" spans="1:4" x14ac:dyDescent="0.2">
      <c r="A139" s="48"/>
      <c r="B139" s="543" t="s">
        <v>97</v>
      </c>
      <c r="C139" s="523"/>
      <c r="D139" s="492"/>
    </row>
    <row r="140" spans="1:4" ht="13.5" thickBot="1" x14ac:dyDescent="0.25">
      <c r="A140" s="48"/>
      <c r="B140" s="541" t="s">
        <v>111</v>
      </c>
      <c r="C140" s="536"/>
      <c r="D140" s="492"/>
    </row>
    <row r="141" spans="1:4" x14ac:dyDescent="0.2">
      <c r="A141" s="48"/>
    </row>
    <row r="142" spans="1:4" x14ac:dyDescent="0.2">
      <c r="A142" s="48"/>
    </row>
    <row r="143" spans="1:4" x14ac:dyDescent="0.2">
      <c r="A143" s="48" t="s">
        <v>183</v>
      </c>
      <c r="B143" s="23" t="s">
        <v>308</v>
      </c>
    </row>
    <row r="144" spans="1:4" ht="13.5" thickBot="1" x14ac:dyDescent="0.25">
      <c r="A144" s="48"/>
    </row>
    <row r="145" spans="1:4" ht="13.5" thickBot="1" x14ac:dyDescent="0.25">
      <c r="A145" s="48"/>
      <c r="C145" s="519" t="s">
        <v>104</v>
      </c>
    </row>
    <row r="146" spans="1:4" x14ac:dyDescent="0.2">
      <c r="A146" s="48"/>
      <c r="B146" s="477" t="s">
        <v>143</v>
      </c>
      <c r="C146" s="523"/>
    </row>
    <row r="147" spans="1:4" x14ac:dyDescent="0.2">
      <c r="A147" s="48"/>
      <c r="B147" s="540" t="s">
        <v>144</v>
      </c>
      <c r="C147" s="529"/>
    </row>
    <row r="148" spans="1:4" x14ac:dyDescent="0.2">
      <c r="A148" s="48"/>
      <c r="B148" s="109" t="s">
        <v>359</v>
      </c>
      <c r="C148" s="494"/>
    </row>
    <row r="149" spans="1:4" x14ac:dyDescent="0.2">
      <c r="A149" s="48"/>
      <c r="B149" s="109" t="s">
        <v>360</v>
      </c>
      <c r="C149" s="529"/>
    </row>
    <row r="150" spans="1:4" x14ac:dyDescent="0.2">
      <c r="A150" s="48"/>
      <c r="B150" s="540" t="s">
        <v>97</v>
      </c>
      <c r="C150" s="529"/>
    </row>
    <row r="151" spans="1:4" ht="13.5" thickBot="1" x14ac:dyDescent="0.25">
      <c r="A151" s="48"/>
      <c r="B151" s="481" t="s">
        <v>111</v>
      </c>
      <c r="C151" s="536"/>
    </row>
    <row r="152" spans="1:4" x14ac:dyDescent="0.2">
      <c r="A152" s="48"/>
    </row>
    <row r="153" spans="1:4" x14ac:dyDescent="0.2">
      <c r="A153" s="48"/>
    </row>
    <row r="154" spans="1:4" x14ac:dyDescent="0.2">
      <c r="A154" s="50" t="s">
        <v>184</v>
      </c>
      <c r="B154" s="12" t="s">
        <v>309</v>
      </c>
    </row>
    <row r="155" spans="1:4" ht="13.5" thickBot="1" x14ac:dyDescent="0.25">
      <c r="A155" s="48"/>
    </row>
    <row r="156" spans="1:4" ht="13.5" thickBot="1" x14ac:dyDescent="0.25">
      <c r="A156" s="48"/>
      <c r="D156" s="519" t="s">
        <v>104</v>
      </c>
    </row>
    <row r="157" spans="1:4" x14ac:dyDescent="0.2">
      <c r="A157" s="48"/>
      <c r="B157" s="544" t="s">
        <v>117</v>
      </c>
      <c r="C157" s="545"/>
      <c r="D157" s="523"/>
    </row>
    <row r="158" spans="1:4" x14ac:dyDescent="0.2">
      <c r="A158" s="48"/>
      <c r="B158" s="539" t="s">
        <v>115</v>
      </c>
      <c r="C158" s="512"/>
      <c r="D158" s="529"/>
    </row>
    <row r="159" spans="1:4" x14ac:dyDescent="0.2">
      <c r="A159" s="48"/>
      <c r="B159" s="539" t="s">
        <v>116</v>
      </c>
      <c r="C159" s="512"/>
      <c r="D159" s="529"/>
    </row>
    <row r="160" spans="1:4" x14ac:dyDescent="0.2">
      <c r="A160" s="48"/>
      <c r="B160" s="56" t="s">
        <v>361</v>
      </c>
      <c r="C160" s="512"/>
      <c r="D160" s="529"/>
    </row>
    <row r="161" spans="1:10" x14ac:dyDescent="0.2">
      <c r="A161" s="48"/>
      <c r="B161" s="539" t="s">
        <v>159</v>
      </c>
      <c r="C161" s="512"/>
      <c r="D161" s="529"/>
    </row>
    <row r="162" spans="1:10" ht="13.5" thickBot="1" x14ac:dyDescent="0.25">
      <c r="A162" s="48"/>
      <c r="B162" s="546" t="s">
        <v>111</v>
      </c>
      <c r="C162" s="513"/>
      <c r="D162" s="536"/>
    </row>
    <row r="163" spans="1:10" x14ac:dyDescent="0.2">
      <c r="A163" s="48"/>
      <c r="F163" s="3"/>
    </row>
    <row r="164" spans="1:10" x14ac:dyDescent="0.2">
      <c r="A164" s="48"/>
      <c r="B164" s="492"/>
      <c r="C164" s="492"/>
      <c r="D164" s="492"/>
      <c r="E164" s="492"/>
      <c r="F164" s="492"/>
      <c r="G164" s="492"/>
      <c r="H164" s="492"/>
      <c r="I164" s="492"/>
      <c r="J164" s="492"/>
    </row>
    <row r="165" spans="1:10" x14ac:dyDescent="0.2">
      <c r="A165" s="48" t="s">
        <v>185</v>
      </c>
      <c r="B165" s="22" t="s">
        <v>310</v>
      </c>
      <c r="F165" s="492"/>
    </row>
    <row r="166" spans="1:10" ht="13.5" thickBot="1" x14ac:dyDescent="0.25">
      <c r="A166" s="48"/>
      <c r="B166" s="22"/>
      <c r="F166" s="492"/>
    </row>
    <row r="167" spans="1:10" x14ac:dyDescent="0.2">
      <c r="A167" s="48"/>
      <c r="B167" s="544" t="s">
        <v>67</v>
      </c>
      <c r="C167" s="547"/>
      <c r="D167" s="548"/>
      <c r="E167" s="486"/>
      <c r="F167" s="486"/>
      <c r="G167" s="486"/>
      <c r="I167" s="89"/>
    </row>
    <row r="168" spans="1:10" ht="13.5" thickBot="1" x14ac:dyDescent="0.25">
      <c r="A168" s="48"/>
      <c r="B168" s="549" t="s">
        <v>243</v>
      </c>
      <c r="C168" s="550"/>
      <c r="D168" s="551"/>
      <c r="E168" s="486"/>
      <c r="F168" s="486"/>
      <c r="G168" s="486"/>
    </row>
    <row r="169" spans="1:10" s="89" customFormat="1" ht="13.5" thickBot="1" x14ac:dyDescent="0.25">
      <c r="A169" s="50"/>
      <c r="B169" s="518"/>
      <c r="C169" s="552"/>
      <c r="D169" s="552"/>
      <c r="E169" s="486"/>
      <c r="F169" s="486"/>
      <c r="G169" s="486"/>
    </row>
    <row r="170" spans="1:10" s="89" customFormat="1" ht="26.25" thickBot="1" x14ac:dyDescent="0.25">
      <c r="A170" s="50"/>
      <c r="B170" s="87"/>
      <c r="C170" s="486"/>
      <c r="D170" s="474" t="s">
        <v>209</v>
      </c>
      <c r="E170" s="486"/>
      <c r="F170" s="486"/>
      <c r="G170" s="486"/>
    </row>
    <row r="171" spans="1:10" x14ac:dyDescent="0.2">
      <c r="A171" s="48"/>
      <c r="B171" s="553" t="s">
        <v>157</v>
      </c>
      <c r="C171" s="554"/>
      <c r="D171" s="528"/>
      <c r="E171" s="87"/>
      <c r="F171" s="87"/>
      <c r="G171" s="87"/>
    </row>
    <row r="172" spans="1:10" ht="13.5" thickBot="1" x14ac:dyDescent="0.25">
      <c r="A172" s="48"/>
      <c r="B172" s="546" t="s">
        <v>158</v>
      </c>
      <c r="C172" s="513"/>
      <c r="D172" s="536"/>
      <c r="E172" s="87"/>
      <c r="F172" s="87"/>
      <c r="G172" s="87"/>
    </row>
    <row r="173" spans="1:10" s="89" customFormat="1" x14ac:dyDescent="0.2">
      <c r="A173" s="50"/>
      <c r="B173" s="87"/>
      <c r="C173" s="87"/>
      <c r="D173" s="87"/>
      <c r="E173" s="87"/>
      <c r="F173" s="87"/>
      <c r="G173" s="87"/>
    </row>
    <row r="174" spans="1:10" x14ac:dyDescent="0.2">
      <c r="A174" s="48"/>
      <c r="F174" s="3"/>
    </row>
    <row r="175" spans="1:10" x14ac:dyDescent="0.2">
      <c r="A175" s="48" t="s">
        <v>186</v>
      </c>
      <c r="B175" s="12" t="s">
        <v>244</v>
      </c>
      <c r="F175" s="3"/>
    </row>
    <row r="176" spans="1:10" ht="13.5" thickBot="1" x14ac:dyDescent="0.25">
      <c r="A176" s="48"/>
      <c r="B176" s="12"/>
      <c r="F176" s="3"/>
    </row>
    <row r="177" spans="1:13" ht="13.5" thickBot="1" x14ac:dyDescent="0.25">
      <c r="A177" s="48"/>
      <c r="B177" s="536"/>
      <c r="C177" s="483" t="s">
        <v>15</v>
      </c>
      <c r="D177" s="484" t="s">
        <v>75</v>
      </c>
      <c r="E177" s="507" t="s">
        <v>76</v>
      </c>
    </row>
    <row r="178" spans="1:13" ht="13.5" thickBot="1" x14ac:dyDescent="0.25">
      <c r="A178" s="48"/>
      <c r="B178" s="546" t="s">
        <v>14</v>
      </c>
      <c r="C178" s="555"/>
      <c r="D178" s="556"/>
      <c r="E178" s="42"/>
    </row>
    <row r="179" spans="1:13" s="89" customFormat="1" x14ac:dyDescent="0.2">
      <c r="A179" s="50"/>
      <c r="B179" s="87"/>
      <c r="C179" s="87"/>
      <c r="D179" s="87"/>
      <c r="E179" s="39"/>
    </row>
    <row r="180" spans="1:13" ht="13.5" thickBot="1" x14ac:dyDescent="0.25">
      <c r="A180" s="48"/>
      <c r="B180" s="12"/>
      <c r="F180" s="3"/>
    </row>
    <row r="181" spans="1:13" s="87" customFormat="1" x14ac:dyDescent="0.2">
      <c r="A181" s="52"/>
      <c r="B181" s="91" t="s">
        <v>364</v>
      </c>
      <c r="C181" s="92"/>
      <c r="D181" s="92"/>
      <c r="E181" s="92"/>
      <c r="F181" s="92"/>
      <c r="G181" s="92"/>
      <c r="H181" s="92"/>
      <c r="I181" s="92"/>
      <c r="J181" s="92"/>
      <c r="K181" s="92"/>
      <c r="L181" s="92"/>
      <c r="M181" s="93"/>
    </row>
    <row r="182" spans="1:13" ht="38.25" x14ac:dyDescent="0.2">
      <c r="A182" s="48"/>
      <c r="B182" s="101" t="s">
        <v>1</v>
      </c>
      <c r="C182" s="100" t="s">
        <v>69</v>
      </c>
      <c r="D182" s="100" t="s">
        <v>363</v>
      </c>
      <c r="E182" s="102"/>
      <c r="F182" s="95" t="s">
        <v>73</v>
      </c>
      <c r="G182" s="98"/>
      <c r="H182" s="100" t="s">
        <v>149</v>
      </c>
      <c r="I182" s="100" t="s">
        <v>70</v>
      </c>
      <c r="J182" s="100" t="s">
        <v>72</v>
      </c>
      <c r="K182" s="100" t="s">
        <v>71</v>
      </c>
      <c r="L182" s="100" t="s">
        <v>332</v>
      </c>
      <c r="M182" s="103" t="s">
        <v>77</v>
      </c>
    </row>
    <row r="183" spans="1:13" x14ac:dyDescent="0.2">
      <c r="A183" s="48"/>
      <c r="B183" s="62"/>
      <c r="C183" s="99"/>
      <c r="D183" s="99"/>
      <c r="E183" s="79" t="s">
        <v>24</v>
      </c>
      <c r="F183" s="79" t="s">
        <v>22</v>
      </c>
      <c r="G183" s="79" t="s">
        <v>23</v>
      </c>
      <c r="H183" s="99"/>
      <c r="I183" s="99"/>
      <c r="J183" s="99"/>
      <c r="K183" s="99"/>
      <c r="L183" s="99"/>
      <c r="M183" s="104"/>
    </row>
    <row r="184" spans="1:13" x14ac:dyDescent="0.2">
      <c r="A184" s="48"/>
      <c r="B184" s="105" t="s">
        <v>109</v>
      </c>
      <c r="C184" s="557"/>
      <c r="D184" s="557"/>
      <c r="E184" s="557"/>
      <c r="F184" s="557"/>
      <c r="G184" s="557"/>
      <c r="H184" s="557"/>
      <c r="I184" s="557"/>
      <c r="J184" s="557"/>
      <c r="K184" s="557"/>
      <c r="L184" s="557"/>
      <c r="M184" s="558"/>
    </row>
    <row r="185" spans="1:13" x14ac:dyDescent="0.2">
      <c r="A185" s="48"/>
      <c r="B185" s="105" t="s">
        <v>110</v>
      </c>
      <c r="C185" s="557"/>
      <c r="D185" s="557"/>
      <c r="E185" s="557"/>
      <c r="F185" s="557"/>
      <c r="G185" s="557"/>
      <c r="H185" s="557"/>
      <c r="I185" s="557"/>
      <c r="J185" s="557"/>
      <c r="K185" s="557"/>
      <c r="L185" s="557"/>
      <c r="M185" s="558"/>
    </row>
    <row r="186" spans="1:13" x14ac:dyDescent="0.2">
      <c r="A186" s="48"/>
      <c r="B186" s="105" t="s">
        <v>331</v>
      </c>
      <c r="C186" s="557"/>
      <c r="D186" s="557"/>
      <c r="E186" s="557"/>
      <c r="F186" s="557"/>
      <c r="G186" s="557"/>
      <c r="H186" s="557"/>
      <c r="I186" s="557"/>
      <c r="J186" s="557"/>
      <c r="K186" s="557"/>
      <c r="L186" s="557"/>
      <c r="M186" s="558"/>
    </row>
    <row r="187" spans="1:13" ht="13.5" thickBot="1" x14ac:dyDescent="0.25">
      <c r="A187" s="48"/>
      <c r="B187" s="559" t="s">
        <v>74</v>
      </c>
      <c r="C187" s="560"/>
      <c r="D187" s="560"/>
      <c r="E187" s="560"/>
      <c r="F187" s="560"/>
      <c r="G187" s="560"/>
      <c r="H187" s="560"/>
      <c r="I187" s="560"/>
      <c r="J187" s="560"/>
      <c r="K187" s="560"/>
      <c r="L187" s="560"/>
      <c r="M187" s="561"/>
    </row>
    <row r="188" spans="1:13" x14ac:dyDescent="0.2">
      <c r="A188" s="48"/>
    </row>
    <row r="189" spans="1:13" ht="13.5" thickBot="1" x14ac:dyDescent="0.25">
      <c r="A189" s="48"/>
      <c r="B189" s="12"/>
      <c r="F189" s="3"/>
    </row>
    <row r="190" spans="1:13" s="87" customFormat="1" x14ac:dyDescent="0.2">
      <c r="A190" s="52"/>
      <c r="B190" s="91" t="s">
        <v>362</v>
      </c>
      <c r="C190" s="92"/>
      <c r="D190" s="92"/>
      <c r="E190" s="92"/>
      <c r="F190" s="92"/>
      <c r="G190" s="92"/>
      <c r="H190" s="92"/>
      <c r="I190" s="92"/>
      <c r="J190" s="93"/>
    </row>
    <row r="191" spans="1:13" ht="38.25" x14ac:dyDescent="0.2">
      <c r="A191" s="48"/>
      <c r="B191" s="101" t="s">
        <v>1</v>
      </c>
      <c r="C191" s="100" t="s">
        <v>69</v>
      </c>
      <c r="D191" s="100" t="s">
        <v>363</v>
      </c>
      <c r="E191" s="102"/>
      <c r="F191" s="95" t="s">
        <v>73</v>
      </c>
      <c r="G191" s="98"/>
      <c r="H191" s="100" t="s">
        <v>149</v>
      </c>
      <c r="I191" s="100" t="s">
        <v>332</v>
      </c>
      <c r="J191" s="103" t="s">
        <v>77</v>
      </c>
    </row>
    <row r="192" spans="1:13" x14ac:dyDescent="0.2">
      <c r="A192" s="48"/>
      <c r="B192" s="62"/>
      <c r="C192" s="99"/>
      <c r="D192" s="99"/>
      <c r="E192" s="79" t="s">
        <v>24</v>
      </c>
      <c r="F192" s="79" t="s">
        <v>22</v>
      </c>
      <c r="G192" s="79" t="s">
        <v>23</v>
      </c>
      <c r="H192" s="99"/>
      <c r="I192" s="99"/>
      <c r="J192" s="104"/>
    </row>
    <row r="193" spans="1:10" x14ac:dyDescent="0.2">
      <c r="A193" s="48"/>
      <c r="B193" s="105" t="s">
        <v>109</v>
      </c>
      <c r="C193" s="557"/>
      <c r="D193" s="557"/>
      <c r="E193" s="557"/>
      <c r="F193" s="557"/>
      <c r="G193" s="557"/>
      <c r="H193" s="557"/>
      <c r="I193" s="557"/>
      <c r="J193" s="558"/>
    </row>
    <row r="194" spans="1:10" x14ac:dyDescent="0.2">
      <c r="A194" s="48"/>
      <c r="B194" s="105" t="s">
        <v>110</v>
      </c>
      <c r="C194" s="557"/>
      <c r="D194" s="557"/>
      <c r="E194" s="557"/>
      <c r="F194" s="557"/>
      <c r="G194" s="557"/>
      <c r="H194" s="557"/>
      <c r="I194" s="557"/>
      <c r="J194" s="558"/>
    </row>
    <row r="195" spans="1:10" x14ac:dyDescent="0.2">
      <c r="A195" s="48"/>
      <c r="B195" s="105" t="s">
        <v>331</v>
      </c>
      <c r="C195" s="557"/>
      <c r="D195" s="557"/>
      <c r="E195" s="557"/>
      <c r="F195" s="557"/>
      <c r="G195" s="557"/>
      <c r="H195" s="557"/>
      <c r="I195" s="557"/>
      <c r="J195" s="558"/>
    </row>
    <row r="196" spans="1:10" ht="13.5" thickBot="1" x14ac:dyDescent="0.25">
      <c r="A196" s="48"/>
      <c r="B196" s="559" t="s">
        <v>74</v>
      </c>
      <c r="C196" s="560"/>
      <c r="D196" s="560"/>
      <c r="E196" s="560"/>
      <c r="F196" s="560"/>
      <c r="G196" s="560"/>
      <c r="H196" s="560"/>
      <c r="I196" s="560"/>
      <c r="J196" s="561"/>
    </row>
    <row r="197" spans="1:10" x14ac:dyDescent="0.2">
      <c r="A197" s="48"/>
    </row>
    <row r="198" spans="1:10" x14ac:dyDescent="0.2">
      <c r="A198" s="48"/>
    </row>
    <row r="199" spans="1:10" x14ac:dyDescent="0.2">
      <c r="A199" s="48"/>
    </row>
    <row r="200" spans="1:10" x14ac:dyDescent="0.2">
      <c r="A200" s="48"/>
    </row>
    <row r="201" spans="1:10" x14ac:dyDescent="0.2">
      <c r="A201" s="48"/>
    </row>
    <row r="202" spans="1:10" x14ac:dyDescent="0.2">
      <c r="A202" s="48"/>
    </row>
    <row r="203" spans="1:10" x14ac:dyDescent="0.2">
      <c r="A203" s="48"/>
    </row>
    <row r="204" spans="1:10" x14ac:dyDescent="0.2">
      <c r="A204" s="48"/>
    </row>
    <row r="205" spans="1:10" x14ac:dyDescent="0.2">
      <c r="A205" s="48"/>
    </row>
    <row r="206" spans="1:10" x14ac:dyDescent="0.2">
      <c r="A206" s="48"/>
    </row>
    <row r="207" spans="1:10" x14ac:dyDescent="0.2">
      <c r="A207" s="48"/>
    </row>
    <row r="208" spans="1:10" x14ac:dyDescent="0.2">
      <c r="A208" s="48"/>
    </row>
    <row r="209" spans="1:1" x14ac:dyDescent="0.2">
      <c r="A209" s="48"/>
    </row>
    <row r="210" spans="1:1" x14ac:dyDescent="0.2">
      <c r="A210" s="48"/>
    </row>
    <row r="211" spans="1:1" x14ac:dyDescent="0.2">
      <c r="A211" s="48"/>
    </row>
    <row r="212" spans="1:1" x14ac:dyDescent="0.2">
      <c r="A212" s="48"/>
    </row>
    <row r="213" spans="1:1" x14ac:dyDescent="0.2">
      <c r="A213" s="48"/>
    </row>
    <row r="214" spans="1:1" x14ac:dyDescent="0.2">
      <c r="A214" s="48"/>
    </row>
    <row r="215" spans="1:1" x14ac:dyDescent="0.2">
      <c r="A215" s="48"/>
    </row>
    <row r="216" spans="1:1" x14ac:dyDescent="0.2">
      <c r="A216" s="48"/>
    </row>
    <row r="217" spans="1:1" x14ac:dyDescent="0.2">
      <c r="A217" s="48"/>
    </row>
    <row r="218" spans="1:1" x14ac:dyDescent="0.2">
      <c r="A218" s="48"/>
    </row>
    <row r="219" spans="1:1" x14ac:dyDescent="0.2">
      <c r="A219" s="48"/>
    </row>
    <row r="220" spans="1:1" x14ac:dyDescent="0.2">
      <c r="A220" s="48"/>
    </row>
    <row r="221" spans="1:1" x14ac:dyDescent="0.2">
      <c r="A221" s="48"/>
    </row>
    <row r="222" spans="1:1" x14ac:dyDescent="0.2">
      <c r="A222" s="48"/>
    </row>
    <row r="223" spans="1:1" x14ac:dyDescent="0.2">
      <c r="A223" s="48"/>
    </row>
    <row r="224" spans="1:1" x14ac:dyDescent="0.2">
      <c r="A224" s="48"/>
    </row>
  </sheetData>
  <sheetProtection password="A1F0" sheet="1" objects="1" scenarios="1"/>
  <mergeCells count="7">
    <mergeCell ref="C109:D109"/>
    <mergeCell ref="B62:C62"/>
    <mergeCell ref="B82:C82"/>
    <mergeCell ref="E63:F63"/>
    <mergeCell ref="C106:D106"/>
    <mergeCell ref="C107:D107"/>
    <mergeCell ref="C108:D108"/>
  </mergeCells>
  <phoneticPr fontId="2" type="noConversion"/>
  <pageMargins left="0.78740157499999996" right="0.78740157499999996" top="0.5" bottom="0.26" header="0.4921259845" footer="0.24"/>
  <pageSetup paperSize="8" fitToHeight="0" orientation="portrait" r:id="rId1"/>
  <headerFooter alignWithMargins="0"/>
  <rowBreaks count="3" manualBreakCount="3">
    <brk id="57" max="5" man="1"/>
    <brk id="111" max="5" man="1"/>
    <brk id="16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dimension ref="A1:AK181"/>
  <sheetViews>
    <sheetView showGridLines="0" view="pageBreakPreview" zoomScale="85" zoomScaleNormal="85" zoomScaleSheetLayoutView="115" workbookViewId="0">
      <selection activeCell="AG16" sqref="AG16"/>
    </sheetView>
  </sheetViews>
  <sheetFormatPr baseColWidth="10" defaultColWidth="11.42578125" defaultRowHeight="12.75" x14ac:dyDescent="0.2"/>
  <cols>
    <col min="1" max="1" width="5.85546875" customWidth="1"/>
    <col min="2" max="2" width="23.7109375" customWidth="1"/>
    <col min="3" max="3" width="19.5703125" customWidth="1"/>
    <col min="4" max="4" width="17.7109375" bestFit="1" customWidth="1"/>
    <col min="5" max="5" width="15.7109375" customWidth="1"/>
    <col min="6" max="6" width="14" bestFit="1" customWidth="1"/>
    <col min="7" max="7" width="11.42578125" customWidth="1"/>
    <col min="8" max="8" width="18.7109375" customWidth="1"/>
    <col min="9" max="9" width="21.28515625" bestFit="1" customWidth="1"/>
    <col min="10" max="10" width="12.7109375" customWidth="1"/>
    <col min="11" max="11" width="12.42578125" customWidth="1"/>
    <col min="12" max="12" width="17.42578125" customWidth="1"/>
    <col min="13" max="13" width="14" customWidth="1"/>
    <col min="14" max="14" width="19.140625" bestFit="1" customWidth="1"/>
  </cols>
  <sheetData>
    <row r="1" spans="1:11" s="150" customFormat="1" x14ac:dyDescent="0.2">
      <c r="A1" s="148"/>
      <c r="B1" s="149" t="s">
        <v>68</v>
      </c>
      <c r="K1" s="151"/>
    </row>
    <row r="2" spans="1:11" ht="13.5" thickBot="1" x14ac:dyDescent="0.25">
      <c r="A2" s="4"/>
      <c r="K2" s="24"/>
    </row>
    <row r="3" spans="1:11" ht="13.5" thickBot="1" x14ac:dyDescent="0.25">
      <c r="A3" s="4"/>
      <c r="B3" s="179" t="s">
        <v>191</v>
      </c>
      <c r="C3" s="229" t="s">
        <v>448</v>
      </c>
      <c r="D3" s="25"/>
      <c r="E3" s="229"/>
      <c r="F3" s="415"/>
      <c r="G3" s="415"/>
      <c r="H3" s="9"/>
      <c r="K3" s="24"/>
    </row>
    <row r="4" spans="1:11" ht="13.5" thickBot="1" x14ac:dyDescent="0.25">
      <c r="A4" s="4"/>
      <c r="B4" s="179" t="s">
        <v>192</v>
      </c>
      <c r="C4" s="661" t="s">
        <v>499</v>
      </c>
      <c r="K4" s="24"/>
    </row>
    <row r="5" spans="1:11" x14ac:dyDescent="0.2">
      <c r="A5" s="4"/>
      <c r="B5" s="179"/>
      <c r="C5" s="228"/>
      <c r="K5" s="24"/>
    </row>
    <row r="6" spans="1:11" s="34" customFormat="1" ht="21.75" customHeight="1" x14ac:dyDescent="0.2">
      <c r="A6" s="49"/>
      <c r="B6" s="227"/>
      <c r="C6" s="227"/>
      <c r="D6" s="227"/>
      <c r="E6" s="227"/>
      <c r="F6" s="227"/>
      <c r="G6" s="227"/>
      <c r="H6" s="227"/>
      <c r="I6" s="227"/>
      <c r="J6" s="19"/>
      <c r="K6" s="19"/>
    </row>
    <row r="7" spans="1:11" s="404" customFormat="1" x14ac:dyDescent="0.2">
      <c r="A7" s="403">
        <v>5</v>
      </c>
      <c r="B7" s="404" t="s">
        <v>113</v>
      </c>
    </row>
    <row r="8" spans="1:11" x14ac:dyDescent="0.2">
      <c r="A8" s="3"/>
    </row>
    <row r="9" spans="1:11" x14ac:dyDescent="0.2">
      <c r="A9" s="3"/>
    </row>
    <row r="10" spans="1:11" s="45" customFormat="1" x14ac:dyDescent="0.2">
      <c r="A10" s="174" t="s">
        <v>200</v>
      </c>
      <c r="B10" s="176" t="s">
        <v>156</v>
      </c>
      <c r="C10" s="187"/>
    </row>
    <row r="11" spans="1:11" s="45" customFormat="1" ht="13.5" thickBot="1" x14ac:dyDescent="0.25">
      <c r="A11" s="48"/>
      <c r="B11" s="46"/>
      <c r="C11" s="46"/>
    </row>
    <row r="12" spans="1:11" s="45" customFormat="1" ht="30" customHeight="1" thickBot="1" x14ac:dyDescent="0.25">
      <c r="A12" s="48"/>
      <c r="C12" s="358" t="s">
        <v>365</v>
      </c>
    </row>
    <row r="13" spans="1:11" s="45" customFormat="1" ht="13.5" thickBot="1" x14ac:dyDescent="0.25">
      <c r="A13" s="48"/>
      <c r="B13" s="395" t="s">
        <v>11</v>
      </c>
      <c r="C13" s="748">
        <f>SUM(C15:C19)</f>
        <v>2.6106802654120107E-3</v>
      </c>
      <c r="D13" s="642"/>
    </row>
    <row r="14" spans="1:11" s="45" customFormat="1" x14ac:dyDescent="0.2">
      <c r="A14" s="48"/>
      <c r="B14" s="251" t="s">
        <v>118</v>
      </c>
      <c r="C14" s="749"/>
      <c r="F14" s="212"/>
    </row>
    <row r="15" spans="1:11" s="45" customFormat="1" x14ac:dyDescent="0.2">
      <c r="A15" s="48"/>
      <c r="B15" s="652" t="s">
        <v>153</v>
      </c>
      <c r="C15" s="750">
        <v>1.9735069239571737E-4</v>
      </c>
      <c r="E15" s="212"/>
    </row>
    <row r="16" spans="1:11" s="45" customFormat="1" x14ac:dyDescent="0.2">
      <c r="A16" s="48"/>
      <c r="B16" s="652" t="s">
        <v>154</v>
      </c>
      <c r="C16" s="750">
        <v>1.0565584329673429E-4</v>
      </c>
      <c r="E16" s="212"/>
    </row>
    <row r="17" spans="1:37" s="45" customFormat="1" x14ac:dyDescent="0.2">
      <c r="A17" s="48"/>
      <c r="B17" s="652" t="s">
        <v>155</v>
      </c>
      <c r="C17" s="750">
        <v>2.2442021036790864E-4</v>
      </c>
      <c r="E17" s="212"/>
    </row>
    <row r="18" spans="1:37" s="45" customFormat="1" x14ac:dyDescent="0.2">
      <c r="A18" s="48"/>
      <c r="B18" s="652" t="s">
        <v>351</v>
      </c>
      <c r="C18" s="750">
        <v>3.247520183808791E-4</v>
      </c>
      <c r="E18" s="212"/>
    </row>
    <row r="19" spans="1:37" s="45" customFormat="1" ht="13.5" thickBot="1" x14ac:dyDescent="0.25">
      <c r="A19" s="48"/>
      <c r="B19" s="286" t="s">
        <v>366</v>
      </c>
      <c r="C19" s="751">
        <v>1.7585015009707711E-3</v>
      </c>
      <c r="D19" s="212"/>
      <c r="E19" s="212"/>
    </row>
    <row r="20" spans="1:37" s="72" customFormat="1" x14ac:dyDescent="0.2">
      <c r="A20" s="50"/>
      <c r="B20" s="46"/>
      <c r="C20" s="46"/>
    </row>
    <row r="21" spans="1:37" s="45" customFormat="1" x14ac:dyDescent="0.2">
      <c r="A21" s="48"/>
      <c r="B21" s="46"/>
      <c r="C21" s="46"/>
      <c r="N21" s="189"/>
    </row>
    <row r="22" spans="1:37" s="45" customFormat="1" x14ac:dyDescent="0.2">
      <c r="A22" s="174" t="s">
        <v>318</v>
      </c>
      <c r="B22" s="188" t="s">
        <v>321</v>
      </c>
      <c r="D22" s="89"/>
      <c r="E22" s="89"/>
      <c r="F22" s="89"/>
      <c r="G22" s="89"/>
      <c r="H22" s="89"/>
      <c r="I22" s="89"/>
      <c r="J22" s="89"/>
      <c r="K22" s="89"/>
      <c r="L22" s="89"/>
      <c r="M22" s="89"/>
      <c r="N22" s="189"/>
    </row>
    <row r="23" spans="1:37" s="45" customFormat="1" ht="13.5" thickBot="1" x14ac:dyDescent="0.25">
      <c r="A23" s="48"/>
      <c r="B23" s="90"/>
      <c r="C23" s="90"/>
      <c r="D23" s="90"/>
      <c r="E23" s="90"/>
      <c r="F23" s="90"/>
      <c r="G23" s="90"/>
      <c r="H23" s="90"/>
      <c r="I23" s="90"/>
      <c r="J23" s="90"/>
      <c r="K23" s="90"/>
      <c r="L23" s="90"/>
      <c r="M23" s="90"/>
    </row>
    <row r="24" spans="1:37" s="97" customFormat="1" ht="51.75" thickBot="1" x14ac:dyDescent="0.25">
      <c r="A24" s="96"/>
      <c r="B24" s="94"/>
      <c r="C24" s="94"/>
      <c r="D24" s="346" t="s">
        <v>311</v>
      </c>
      <c r="E24" s="346" t="s">
        <v>312</v>
      </c>
      <c r="F24" s="346" t="s">
        <v>439</v>
      </c>
      <c r="G24" s="346" t="s">
        <v>313</v>
      </c>
      <c r="H24" s="346" t="s">
        <v>314</v>
      </c>
      <c r="I24" s="346" t="s">
        <v>315</v>
      </c>
      <c r="J24" s="346" t="s">
        <v>316</v>
      </c>
      <c r="K24" s="346" t="s">
        <v>317</v>
      </c>
      <c r="L24" s="346" t="s">
        <v>322</v>
      </c>
      <c r="M24" s="346" t="s">
        <v>323</v>
      </c>
      <c r="N24" s="346" t="s">
        <v>6</v>
      </c>
      <c r="O24" s="45"/>
      <c r="P24" s="45"/>
      <c r="Q24" s="45"/>
      <c r="R24" s="45"/>
      <c r="S24" s="45"/>
      <c r="T24" s="45"/>
      <c r="U24" s="45"/>
      <c r="V24" s="45"/>
      <c r="W24" s="45"/>
      <c r="X24" s="45"/>
      <c r="Y24" s="45"/>
      <c r="Z24" s="45"/>
      <c r="AA24" s="45"/>
      <c r="AB24" s="45"/>
      <c r="AC24" s="45"/>
      <c r="AD24" s="45"/>
      <c r="AE24" s="45"/>
      <c r="AF24" s="45"/>
      <c r="AG24" s="45"/>
      <c r="AH24" s="45"/>
      <c r="AI24" s="45"/>
      <c r="AJ24" s="45"/>
      <c r="AK24" s="45"/>
    </row>
    <row r="25" spans="1:37" s="45" customFormat="1" x14ac:dyDescent="0.2">
      <c r="A25" s="48"/>
      <c r="B25" s="347" t="s">
        <v>324</v>
      </c>
      <c r="C25" s="350" t="s">
        <v>44</v>
      </c>
      <c r="D25" s="572">
        <v>35715</v>
      </c>
      <c r="E25" s="572"/>
      <c r="F25" s="572">
        <v>182253</v>
      </c>
      <c r="G25" s="572"/>
      <c r="H25" s="572">
        <v>8025900</v>
      </c>
      <c r="I25" s="572">
        <v>512434</v>
      </c>
      <c r="J25" s="572">
        <v>25607763</v>
      </c>
      <c r="K25" s="572">
        <v>784683</v>
      </c>
      <c r="L25" s="572">
        <v>8527903</v>
      </c>
      <c r="M25" s="572">
        <v>2696</v>
      </c>
      <c r="N25" s="572">
        <f>SUM(D25:M25)</f>
        <v>43679347</v>
      </c>
    </row>
    <row r="26" spans="1:37" s="45" customFormat="1" x14ac:dyDescent="0.2">
      <c r="A26" s="48"/>
      <c r="B26" s="348"/>
      <c r="C26" s="264" t="s">
        <v>376</v>
      </c>
      <c r="D26" s="573"/>
      <c r="E26" s="573"/>
      <c r="F26" s="573"/>
      <c r="G26" s="573"/>
      <c r="H26" s="573">
        <v>512953</v>
      </c>
      <c r="I26" s="573">
        <v>102500</v>
      </c>
      <c r="J26" s="573"/>
      <c r="K26" s="573"/>
      <c r="L26" s="573"/>
      <c r="M26" s="573"/>
      <c r="N26" s="573">
        <f>SUM(D26:M26)</f>
        <v>615453</v>
      </c>
    </row>
    <row r="27" spans="1:37" s="45" customFormat="1" x14ac:dyDescent="0.2">
      <c r="A27" s="48"/>
      <c r="B27" s="348"/>
      <c r="C27" s="264" t="s">
        <v>377</v>
      </c>
      <c r="D27" s="573"/>
      <c r="E27" s="573"/>
      <c r="F27" s="573"/>
      <c r="G27" s="573"/>
      <c r="H27" s="573"/>
      <c r="I27" s="573">
        <v>194577</v>
      </c>
      <c r="J27" s="573"/>
      <c r="K27" s="573"/>
      <c r="L27" s="573"/>
      <c r="M27" s="573"/>
      <c r="N27" s="573">
        <f t="shared" ref="N27:N35" si="0">SUM(D27:M27)</f>
        <v>194577</v>
      </c>
    </row>
    <row r="28" spans="1:37" s="45" customFormat="1" x14ac:dyDescent="0.2">
      <c r="A28" s="48"/>
      <c r="B28" s="348"/>
      <c r="C28" s="264" t="s">
        <v>378</v>
      </c>
      <c r="D28" s="573"/>
      <c r="E28" s="573"/>
      <c r="F28" s="573"/>
      <c r="G28" s="573"/>
      <c r="H28" s="573">
        <v>22437</v>
      </c>
      <c r="I28" s="573">
        <v>44210</v>
      </c>
      <c r="J28" s="573">
        <v>50000</v>
      </c>
      <c r="K28" s="573"/>
      <c r="L28" s="573">
        <v>65288</v>
      </c>
      <c r="M28" s="573"/>
      <c r="N28" s="573">
        <f t="shared" si="0"/>
        <v>181935</v>
      </c>
    </row>
    <row r="29" spans="1:37" s="45" customFormat="1" x14ac:dyDescent="0.2">
      <c r="A29" s="48"/>
      <c r="B29" s="348"/>
      <c r="C29" s="264" t="s">
        <v>380</v>
      </c>
      <c r="D29" s="573"/>
      <c r="E29" s="573"/>
      <c r="F29" s="573"/>
      <c r="G29" s="573"/>
      <c r="H29" s="573">
        <v>104353</v>
      </c>
      <c r="I29" s="573"/>
      <c r="J29" s="573">
        <v>246350</v>
      </c>
      <c r="K29" s="573"/>
      <c r="L29" s="573"/>
      <c r="M29" s="573"/>
      <c r="N29" s="573">
        <f t="shared" si="0"/>
        <v>350703</v>
      </c>
    </row>
    <row r="30" spans="1:37" s="45" customFormat="1" x14ac:dyDescent="0.2">
      <c r="A30" s="48"/>
      <c r="B30" s="348"/>
      <c r="C30" s="264" t="s">
        <v>382</v>
      </c>
      <c r="D30" s="573"/>
      <c r="E30" s="573"/>
      <c r="F30" s="573"/>
      <c r="G30" s="573"/>
      <c r="H30" s="573"/>
      <c r="I30" s="573"/>
      <c r="J30" s="573">
        <v>850</v>
      </c>
      <c r="K30" s="573"/>
      <c r="L30" s="573">
        <v>0</v>
      </c>
      <c r="M30" s="573"/>
      <c r="N30" s="573">
        <f t="shared" si="0"/>
        <v>850</v>
      </c>
    </row>
    <row r="31" spans="1:37" s="45" customFormat="1" x14ac:dyDescent="0.2">
      <c r="A31" s="48"/>
      <c r="B31" s="348"/>
      <c r="C31" s="264" t="s">
        <v>383</v>
      </c>
      <c r="D31" s="573"/>
      <c r="E31" s="573">
        <v>562967</v>
      </c>
      <c r="F31" s="573"/>
      <c r="G31" s="573"/>
      <c r="H31" s="573">
        <v>3547680</v>
      </c>
      <c r="I31" s="573"/>
      <c r="J31" s="573">
        <v>2143262</v>
      </c>
      <c r="K31" s="573"/>
      <c r="L31" s="573"/>
      <c r="M31" s="573"/>
      <c r="N31" s="573">
        <f>SUM(E31:M31)</f>
        <v>6253909</v>
      </c>
    </row>
    <row r="32" spans="1:37" s="45" customFormat="1" x14ac:dyDescent="0.2">
      <c r="A32" s="48"/>
      <c r="B32" s="348"/>
      <c r="C32" s="264" t="s">
        <v>385</v>
      </c>
      <c r="D32" s="573"/>
      <c r="E32" s="573"/>
      <c r="F32" s="573"/>
      <c r="G32" s="573"/>
      <c r="H32" s="573"/>
      <c r="I32" s="573"/>
      <c r="J32" s="573">
        <v>47377</v>
      </c>
      <c r="K32" s="573"/>
      <c r="L32" s="573">
        <v>6445</v>
      </c>
      <c r="M32" s="573"/>
      <c r="N32" s="573">
        <f t="shared" si="0"/>
        <v>53822</v>
      </c>
    </row>
    <row r="33" spans="1:37" s="45" customFormat="1" x14ac:dyDescent="0.2">
      <c r="A33" s="48"/>
      <c r="B33" s="348"/>
      <c r="C33" s="264" t="s">
        <v>386</v>
      </c>
      <c r="D33" s="573"/>
      <c r="E33" s="573"/>
      <c r="F33" s="573">
        <v>422823</v>
      </c>
      <c r="G33" s="573"/>
      <c r="H33" s="573"/>
      <c r="I33" s="573">
        <v>426097</v>
      </c>
      <c r="J33" s="572"/>
      <c r="K33" s="573">
        <v>1367720</v>
      </c>
      <c r="L33" s="573"/>
      <c r="M33" s="573">
        <v>56183</v>
      </c>
      <c r="N33" s="573">
        <f>SUM(D33:M33)</f>
        <v>2272823</v>
      </c>
    </row>
    <row r="34" spans="1:37" s="45" customFormat="1" x14ac:dyDescent="0.2">
      <c r="A34" s="48"/>
      <c r="B34" s="348"/>
      <c r="C34" s="264" t="s">
        <v>387</v>
      </c>
      <c r="D34" s="573"/>
      <c r="E34" s="573"/>
      <c r="F34" s="573"/>
      <c r="G34" s="573"/>
      <c r="H34" s="573"/>
      <c r="I34" s="573"/>
      <c r="J34" s="573">
        <v>22898</v>
      </c>
      <c r="K34" s="573">
        <v>11218</v>
      </c>
      <c r="L34" s="573"/>
      <c r="M34" s="573"/>
      <c r="N34" s="573">
        <f>SUM(D34:M34)</f>
        <v>34116</v>
      </c>
    </row>
    <row r="35" spans="1:37" s="45" customFormat="1" ht="13.5" thickBot="1" x14ac:dyDescent="0.25">
      <c r="A35" s="48"/>
      <c r="B35" s="349"/>
      <c r="C35" s="351" t="s">
        <v>388</v>
      </c>
      <c r="D35" s="628"/>
      <c r="E35" s="629"/>
      <c r="F35" s="628"/>
      <c r="G35" s="628"/>
      <c r="H35" s="628">
        <v>578966</v>
      </c>
      <c r="I35" s="628">
        <v>274253</v>
      </c>
      <c r="J35" s="628">
        <v>628049</v>
      </c>
      <c r="K35" s="628"/>
      <c r="L35" s="628">
        <v>90525</v>
      </c>
      <c r="M35" s="628"/>
      <c r="N35" s="575">
        <f t="shared" si="0"/>
        <v>1571793</v>
      </c>
    </row>
    <row r="36" spans="1:37" s="45" customFormat="1" x14ac:dyDescent="0.2">
      <c r="A36" s="48"/>
      <c r="B36" s="348" t="s">
        <v>389</v>
      </c>
      <c r="C36" s="352" t="s">
        <v>381</v>
      </c>
      <c r="D36" s="574"/>
      <c r="E36" s="574"/>
      <c r="F36" s="574"/>
      <c r="G36" s="574"/>
      <c r="H36" s="574">
        <v>251635</v>
      </c>
      <c r="I36" s="574"/>
      <c r="J36" s="574"/>
      <c r="K36" s="574"/>
      <c r="L36" s="574"/>
      <c r="M36" s="574"/>
      <c r="N36" s="574">
        <f>SUM(D36:M36)</f>
        <v>251635</v>
      </c>
    </row>
    <row r="37" spans="1:37" s="45" customFormat="1" ht="13.5" thickBot="1" x14ac:dyDescent="0.25">
      <c r="A37" s="48"/>
      <c r="B37" s="349"/>
      <c r="C37" s="313" t="s">
        <v>379</v>
      </c>
      <c r="D37" s="575"/>
      <c r="E37" s="575"/>
      <c r="F37" s="575"/>
      <c r="G37" s="575"/>
      <c r="H37" s="575">
        <v>22371</v>
      </c>
      <c r="I37" s="575"/>
      <c r="J37" s="575">
        <v>181865</v>
      </c>
      <c r="K37" s="575"/>
      <c r="L37" s="575">
        <v>128676</v>
      </c>
      <c r="M37" s="575"/>
      <c r="N37" s="575">
        <f>SUM(D37:M37)</f>
        <v>332912</v>
      </c>
    </row>
    <row r="38" spans="1:37" s="45" customFormat="1" ht="13.5" thickBot="1" x14ac:dyDescent="0.25">
      <c r="A38" s="48"/>
      <c r="B38" s="348" t="s">
        <v>367</v>
      </c>
      <c r="C38" s="352" t="s">
        <v>384</v>
      </c>
      <c r="D38" s="574"/>
      <c r="E38" s="574"/>
      <c r="F38" s="574"/>
      <c r="G38" s="574"/>
      <c r="H38" s="574"/>
      <c r="I38" s="574"/>
      <c r="J38" s="574">
        <v>25000</v>
      </c>
      <c r="K38" s="574"/>
      <c r="L38" s="574"/>
      <c r="M38" s="574"/>
      <c r="N38" s="574">
        <f>SUM(D38:M38)</f>
        <v>25000</v>
      </c>
    </row>
    <row r="39" spans="1:37" s="45" customFormat="1" ht="13.5" thickBot="1" x14ac:dyDescent="0.25">
      <c r="A39" s="48"/>
      <c r="B39" s="337" t="s">
        <v>6</v>
      </c>
      <c r="C39" s="353"/>
      <c r="D39" s="576">
        <f>+SUM(D25:D38)</f>
        <v>35715</v>
      </c>
      <c r="E39" s="576">
        <f>+SUM(E25:E38)</f>
        <v>562967</v>
      </c>
      <c r="F39" s="576">
        <f>+SUM(F25:F38)</f>
        <v>605076</v>
      </c>
      <c r="G39" s="630" t="s">
        <v>373</v>
      </c>
      <c r="H39" s="576">
        <f>+SUM(H25:H38)</f>
        <v>13066295</v>
      </c>
      <c r="I39" s="576">
        <f>+SUM(I25:I38)</f>
        <v>1554071</v>
      </c>
      <c r="J39" s="576">
        <f t="shared" ref="J39:M39" si="1">+SUM(J25:J38)</f>
        <v>28953414</v>
      </c>
      <c r="K39" s="576">
        <f>+SUM(K25:K38)</f>
        <v>2163621</v>
      </c>
      <c r="L39" s="576">
        <f t="shared" si="1"/>
        <v>8818837</v>
      </c>
      <c r="M39" s="576">
        <f t="shared" si="1"/>
        <v>58879</v>
      </c>
      <c r="N39" s="576">
        <f>SUM(N25:N38)</f>
        <v>55818875</v>
      </c>
    </row>
    <row r="40" spans="1:37" s="45" customFormat="1" x14ac:dyDescent="0.2">
      <c r="A40" s="48"/>
      <c r="B40" s="90"/>
      <c r="C40" s="90"/>
      <c r="D40" s="90"/>
      <c r="E40" s="417"/>
      <c r="F40" s="90"/>
      <c r="G40" s="90"/>
      <c r="H40" s="90"/>
      <c r="I40" s="90"/>
      <c r="J40" s="90"/>
      <c r="K40" s="90"/>
      <c r="L40" s="90"/>
      <c r="M40" s="90"/>
      <c r="N40" s="190"/>
    </row>
    <row r="41" spans="1:37" s="45" customFormat="1" x14ac:dyDescent="0.2">
      <c r="A41" s="48"/>
      <c r="B41" s="90"/>
      <c r="C41" s="90"/>
      <c r="D41" s="417"/>
      <c r="E41" s="417"/>
      <c r="F41" s="417"/>
      <c r="G41" s="417"/>
      <c r="H41" s="571"/>
      <c r="I41" s="417"/>
      <c r="J41" s="417"/>
      <c r="K41" s="417"/>
      <c r="L41" s="417"/>
      <c r="M41" s="417"/>
      <c r="N41" s="456"/>
    </row>
    <row r="42" spans="1:37" s="45" customFormat="1" x14ac:dyDescent="0.2">
      <c r="A42" s="174" t="s">
        <v>319</v>
      </c>
      <c r="B42" s="168" t="s">
        <v>325</v>
      </c>
      <c r="C42"/>
      <c r="D42"/>
      <c r="E42"/>
      <c r="F42"/>
      <c r="G42"/>
      <c r="H42" s="90"/>
      <c r="I42" s="90"/>
      <c r="J42" s="90"/>
      <c r="K42" s="90"/>
      <c r="L42" s="90"/>
      <c r="M42" s="90"/>
      <c r="N42" s="133"/>
    </row>
    <row r="43" spans="1:37" s="45" customFormat="1" ht="13.5" thickBot="1" x14ac:dyDescent="0.25">
      <c r="A43" s="48"/>
      <c r="B43"/>
      <c r="C43"/>
      <c r="D43"/>
      <c r="E43"/>
      <c r="F43"/>
      <c r="G43"/>
      <c r="H43" s="90"/>
      <c r="I43" s="90"/>
      <c r="J43" s="90"/>
      <c r="K43" s="90"/>
      <c r="L43" s="90"/>
      <c r="M43" s="90"/>
      <c r="N43" s="354"/>
    </row>
    <row r="44" spans="1:37" s="45" customFormat="1" ht="13.5" thickBot="1" x14ac:dyDescent="0.25">
      <c r="A44" s="48"/>
      <c r="B44"/>
      <c r="C44"/>
      <c r="D44" s="358" t="s">
        <v>326</v>
      </c>
      <c r="E44" s="358" t="s">
        <v>327</v>
      </c>
      <c r="F44" s="358" t="s">
        <v>328</v>
      </c>
      <c r="G44" s="358" t="s">
        <v>6</v>
      </c>
      <c r="H44" s="90"/>
      <c r="I44" s="90"/>
      <c r="J44" s="90"/>
      <c r="K44" s="90"/>
      <c r="L44" s="90"/>
      <c r="M44" s="90"/>
    </row>
    <row r="45" spans="1:37" s="45" customFormat="1" x14ac:dyDescent="0.2">
      <c r="A45" s="48"/>
      <c r="B45" s="355" t="s">
        <v>324</v>
      </c>
      <c r="C45" s="191" t="s">
        <v>44</v>
      </c>
      <c r="D45" s="572">
        <v>43449281</v>
      </c>
      <c r="E45" s="572">
        <v>230066</v>
      </c>
      <c r="F45" s="572">
        <v>0</v>
      </c>
      <c r="G45" s="580">
        <f>+SUM(D45:F45)</f>
        <v>43679347</v>
      </c>
      <c r="H45" s="90"/>
      <c r="I45" s="90"/>
      <c r="J45" s="90"/>
      <c r="K45" s="90"/>
      <c r="L45" s="90"/>
      <c r="M45" s="90"/>
      <c r="O45" s="653"/>
      <c r="P45" s="653"/>
      <c r="Q45" s="653"/>
      <c r="R45" s="653"/>
      <c r="S45" s="653"/>
      <c r="T45" s="653"/>
      <c r="U45" s="653"/>
      <c r="V45" s="653"/>
      <c r="W45" s="653"/>
      <c r="X45" s="653"/>
      <c r="Y45" s="653"/>
      <c r="Z45" s="653"/>
      <c r="AA45" s="653"/>
      <c r="AB45" s="653"/>
      <c r="AC45" s="653"/>
      <c r="AD45" s="653"/>
      <c r="AE45" s="653"/>
      <c r="AF45" s="653"/>
      <c r="AG45" s="653"/>
      <c r="AH45" s="653"/>
      <c r="AI45" s="653"/>
      <c r="AJ45" s="653"/>
      <c r="AK45" s="653"/>
    </row>
    <row r="46" spans="1:37" s="45" customFormat="1" x14ac:dyDescent="0.2">
      <c r="A46" s="48"/>
      <c r="B46" s="356"/>
      <c r="C46" s="264" t="s">
        <v>376</v>
      </c>
      <c r="D46" s="573"/>
      <c r="E46" s="573">
        <v>615453</v>
      </c>
      <c r="F46" s="573"/>
      <c r="G46" s="581">
        <f t="shared" ref="G46:G58" si="2">+SUM(D46:F46)</f>
        <v>615453</v>
      </c>
      <c r="H46" s="90"/>
      <c r="I46" s="408"/>
      <c r="J46" s="90"/>
      <c r="K46" s="90"/>
      <c r="L46" s="90"/>
      <c r="M46" s="90"/>
      <c r="O46" s="631"/>
      <c r="P46" s="631"/>
      <c r="Q46" s="631"/>
      <c r="R46" s="631"/>
      <c r="S46" s="631"/>
      <c r="T46" s="631"/>
      <c r="U46" s="631"/>
      <c r="V46" s="631"/>
      <c r="W46" s="631"/>
      <c r="X46" s="631"/>
      <c r="Y46" s="631"/>
      <c r="Z46" s="631"/>
      <c r="AA46" s="631"/>
      <c r="AB46" s="631"/>
      <c r="AC46" s="631"/>
      <c r="AD46" s="631"/>
      <c r="AE46" s="631"/>
      <c r="AF46" s="631"/>
      <c r="AG46" s="631"/>
      <c r="AH46" s="631"/>
      <c r="AI46" s="631"/>
      <c r="AJ46" s="631"/>
      <c r="AK46" s="631"/>
    </row>
    <row r="47" spans="1:37" s="45" customFormat="1" x14ac:dyDescent="0.2">
      <c r="A47" s="48"/>
      <c r="B47" s="356"/>
      <c r="C47" s="264" t="s">
        <v>377</v>
      </c>
      <c r="D47" s="573">
        <v>194577</v>
      </c>
      <c r="E47" s="573"/>
      <c r="F47" s="573"/>
      <c r="G47" s="581">
        <f t="shared" si="2"/>
        <v>194577</v>
      </c>
      <c r="H47" s="90"/>
      <c r="I47" s="90"/>
      <c r="J47" s="90"/>
      <c r="K47" s="90"/>
      <c r="L47" s="90"/>
      <c r="M47" s="90"/>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row>
    <row r="48" spans="1:37" s="45" customFormat="1" x14ac:dyDescent="0.2">
      <c r="A48" s="48"/>
      <c r="B48" s="356"/>
      <c r="C48" s="264" t="s">
        <v>378</v>
      </c>
      <c r="D48" s="573">
        <v>131935</v>
      </c>
      <c r="E48" s="573">
        <v>50000</v>
      </c>
      <c r="F48" s="573"/>
      <c r="G48" s="581">
        <f t="shared" si="2"/>
        <v>181935</v>
      </c>
      <c r="H48" s="90"/>
      <c r="I48" s="90"/>
      <c r="J48" s="90"/>
      <c r="K48" s="90"/>
      <c r="L48" s="90"/>
      <c r="M48" s="90"/>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row>
    <row r="49" spans="1:37" s="45" customFormat="1" x14ac:dyDescent="0.2">
      <c r="A49" s="48"/>
      <c r="B49" s="356"/>
      <c r="C49" s="264" t="s">
        <v>380</v>
      </c>
      <c r="D49" s="573">
        <v>246350</v>
      </c>
      <c r="E49" s="573">
        <v>104353</v>
      </c>
      <c r="F49" s="573"/>
      <c r="G49" s="581">
        <f t="shared" si="2"/>
        <v>350703</v>
      </c>
      <c r="H49" s="90"/>
      <c r="I49" s="90"/>
      <c r="J49" s="90"/>
      <c r="K49" s="90"/>
      <c r="L49" s="90"/>
      <c r="M49" s="90"/>
      <c r="O49" s="631"/>
      <c r="P49" s="631"/>
      <c r="Q49" s="631"/>
      <c r="R49" s="631"/>
      <c r="S49" s="631"/>
      <c r="T49" s="631"/>
      <c r="U49" s="631"/>
      <c r="V49" s="631"/>
      <c r="W49" s="631"/>
      <c r="X49" s="631"/>
      <c r="Y49" s="631"/>
      <c r="Z49" s="631"/>
      <c r="AA49" s="631"/>
      <c r="AB49" s="631"/>
      <c r="AC49" s="631"/>
      <c r="AD49" s="631"/>
      <c r="AE49" s="631"/>
      <c r="AF49" s="631"/>
      <c r="AG49" s="631"/>
      <c r="AH49" s="631"/>
      <c r="AI49" s="631"/>
      <c r="AJ49" s="631"/>
      <c r="AK49" s="631"/>
    </row>
    <row r="50" spans="1:37" s="45" customFormat="1" x14ac:dyDescent="0.2">
      <c r="A50" s="48"/>
      <c r="B50" s="356"/>
      <c r="C50" s="264" t="s">
        <v>382</v>
      </c>
      <c r="D50" s="573">
        <v>850</v>
      </c>
      <c r="E50" s="573"/>
      <c r="F50" s="573"/>
      <c r="G50" s="581">
        <f t="shared" si="2"/>
        <v>850</v>
      </c>
      <c r="H50" s="90"/>
      <c r="I50" s="90"/>
      <c r="J50" s="90"/>
      <c r="K50" s="90"/>
      <c r="L50" s="90"/>
      <c r="M50" s="90"/>
      <c r="O50" s="631"/>
      <c r="P50" s="631"/>
      <c r="Q50" s="631"/>
      <c r="R50" s="631"/>
      <c r="S50" s="631"/>
      <c r="T50" s="631"/>
      <c r="U50" s="631"/>
      <c r="V50" s="631"/>
      <c r="W50" s="631"/>
      <c r="X50" s="631"/>
      <c r="Y50" s="631"/>
      <c r="Z50" s="631"/>
      <c r="AA50" s="631"/>
      <c r="AB50" s="631"/>
      <c r="AC50" s="631"/>
      <c r="AD50" s="631"/>
      <c r="AE50" s="631"/>
      <c r="AF50" s="631"/>
      <c r="AG50" s="631"/>
      <c r="AH50" s="631"/>
      <c r="AI50" s="631"/>
      <c r="AJ50" s="631"/>
      <c r="AK50" s="631"/>
    </row>
    <row r="51" spans="1:37" s="45" customFormat="1" x14ac:dyDescent="0.2">
      <c r="A51" s="48"/>
      <c r="B51" s="356"/>
      <c r="C51" s="264" t="s">
        <v>383</v>
      </c>
      <c r="D51" s="573">
        <v>10281</v>
      </c>
      <c r="E51" s="573">
        <v>6243628</v>
      </c>
      <c r="F51" s="573"/>
      <c r="G51" s="581">
        <f t="shared" si="2"/>
        <v>6253909</v>
      </c>
      <c r="H51" s="90"/>
      <c r="I51" s="90"/>
      <c r="J51" s="90"/>
      <c r="K51" s="90"/>
      <c r="L51" s="90"/>
      <c r="M51" s="90"/>
      <c r="O51" s="631"/>
      <c r="P51" s="631"/>
      <c r="Q51" s="631"/>
      <c r="R51" s="631"/>
      <c r="S51" s="631"/>
      <c r="T51" s="631"/>
      <c r="U51" s="631"/>
      <c r="V51" s="631"/>
      <c r="W51" s="631"/>
      <c r="X51" s="631"/>
      <c r="Y51" s="631"/>
      <c r="Z51" s="631"/>
      <c r="AA51" s="631"/>
      <c r="AB51" s="631"/>
      <c r="AC51" s="631"/>
      <c r="AD51" s="631"/>
      <c r="AE51" s="631"/>
      <c r="AF51" s="631"/>
      <c r="AG51" s="631"/>
      <c r="AH51" s="631"/>
      <c r="AI51" s="631"/>
      <c r="AJ51" s="631"/>
      <c r="AK51" s="631"/>
    </row>
    <row r="52" spans="1:37" s="45" customFormat="1" x14ac:dyDescent="0.2">
      <c r="A52" s="48"/>
      <c r="B52" s="356"/>
      <c r="C52" s="264" t="s">
        <v>385</v>
      </c>
      <c r="D52" s="573">
        <v>53822</v>
      </c>
      <c r="E52" s="573"/>
      <c r="F52" s="573"/>
      <c r="G52" s="581">
        <f t="shared" si="2"/>
        <v>53822</v>
      </c>
      <c r="H52" s="90"/>
      <c r="I52" s="409"/>
      <c r="J52" s="90"/>
      <c r="K52" s="90"/>
      <c r="L52" s="90"/>
      <c r="M52" s="90"/>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31"/>
    </row>
    <row r="53" spans="1:37" s="45" customFormat="1" x14ac:dyDescent="0.2">
      <c r="A53" s="48"/>
      <c r="B53" s="356"/>
      <c r="C53" s="264" t="s">
        <v>386</v>
      </c>
      <c r="D53" s="573">
        <v>1850000</v>
      </c>
      <c r="E53" s="573">
        <v>422823</v>
      </c>
      <c r="F53" s="573"/>
      <c r="G53" s="581">
        <f t="shared" si="2"/>
        <v>2272823</v>
      </c>
      <c r="H53" s="90"/>
      <c r="I53" s="90"/>
      <c r="J53" s="90"/>
      <c r="K53" s="90"/>
      <c r="L53" s="90"/>
      <c r="M53" s="90"/>
      <c r="O53" s="631"/>
      <c r="P53" s="631"/>
      <c r="Q53" s="631"/>
      <c r="R53" s="631"/>
      <c r="S53" s="631"/>
      <c r="T53" s="631"/>
      <c r="U53" s="631"/>
      <c r="V53" s="631"/>
      <c r="W53" s="631"/>
      <c r="X53" s="631"/>
      <c r="Y53" s="631"/>
      <c r="Z53" s="631"/>
      <c r="AA53" s="631"/>
      <c r="AB53" s="631"/>
      <c r="AC53" s="631"/>
      <c r="AD53" s="631"/>
      <c r="AE53" s="631"/>
      <c r="AF53" s="631"/>
      <c r="AG53" s="631"/>
      <c r="AH53" s="631"/>
      <c r="AI53" s="631"/>
      <c r="AJ53" s="631"/>
      <c r="AK53" s="631"/>
    </row>
    <row r="54" spans="1:37" s="45" customFormat="1" x14ac:dyDescent="0.2">
      <c r="A54" s="48"/>
      <c r="B54" s="356"/>
      <c r="C54" s="264" t="s">
        <v>387</v>
      </c>
      <c r="D54" s="573">
        <v>34116</v>
      </c>
      <c r="E54" s="573"/>
      <c r="F54" s="573"/>
      <c r="G54" s="581">
        <f t="shared" si="2"/>
        <v>34116</v>
      </c>
      <c r="H54" s="90"/>
      <c r="I54" s="90"/>
      <c r="J54" s="90"/>
      <c r="K54" s="90"/>
      <c r="L54" s="90"/>
      <c r="M54" s="90"/>
      <c r="O54" s="631"/>
      <c r="P54" s="631"/>
      <c r="Q54" s="631"/>
      <c r="R54" s="631"/>
      <c r="S54" s="631"/>
      <c r="T54" s="631"/>
      <c r="U54" s="631"/>
      <c r="V54" s="631"/>
      <c r="W54" s="631"/>
      <c r="X54" s="631"/>
      <c r="Y54" s="631"/>
      <c r="Z54" s="631"/>
      <c r="AA54" s="631"/>
      <c r="AB54" s="631"/>
      <c r="AC54" s="631"/>
      <c r="AD54" s="631"/>
      <c r="AE54" s="631"/>
      <c r="AF54" s="631"/>
      <c r="AG54" s="631"/>
      <c r="AH54" s="631"/>
      <c r="AI54" s="631"/>
      <c r="AJ54" s="631"/>
      <c r="AK54" s="631"/>
    </row>
    <row r="55" spans="1:37" s="45" customFormat="1" ht="13.5" thickBot="1" x14ac:dyDescent="0.25">
      <c r="A55" s="48"/>
      <c r="B55" s="357"/>
      <c r="C55" s="351" t="s">
        <v>388</v>
      </c>
      <c r="D55" s="628">
        <v>1571793</v>
      </c>
      <c r="E55" s="575"/>
      <c r="F55" s="575"/>
      <c r="G55" s="582">
        <f t="shared" si="2"/>
        <v>1571793</v>
      </c>
      <c r="H55" s="90"/>
      <c r="I55" s="90"/>
      <c r="J55" s="90"/>
      <c r="K55" s="90"/>
      <c r="L55" s="90"/>
      <c r="M55" s="90"/>
      <c r="O55" s="631"/>
      <c r="P55" s="631"/>
      <c r="Q55" s="631"/>
      <c r="R55" s="631"/>
      <c r="S55" s="631"/>
      <c r="T55" s="631"/>
      <c r="U55" s="631"/>
      <c r="V55" s="631"/>
      <c r="W55" s="631"/>
      <c r="X55" s="631"/>
      <c r="Y55" s="631"/>
      <c r="Z55" s="631"/>
      <c r="AA55" s="631"/>
      <c r="AB55" s="631"/>
      <c r="AC55" s="631"/>
      <c r="AD55" s="631"/>
      <c r="AE55" s="631"/>
      <c r="AF55" s="631"/>
      <c r="AG55" s="631"/>
      <c r="AH55" s="631"/>
      <c r="AI55" s="631"/>
      <c r="AJ55" s="631"/>
      <c r="AK55" s="631"/>
    </row>
    <row r="56" spans="1:37" s="45" customFormat="1" x14ac:dyDescent="0.2">
      <c r="A56" s="48"/>
      <c r="B56" s="356" t="s">
        <v>389</v>
      </c>
      <c r="C56" s="352" t="s">
        <v>381</v>
      </c>
      <c r="D56" s="574"/>
      <c r="E56" s="574">
        <v>251635</v>
      </c>
      <c r="F56" s="574"/>
      <c r="G56" s="583">
        <f t="shared" si="2"/>
        <v>251635</v>
      </c>
      <c r="H56" s="90"/>
      <c r="I56" s="90"/>
      <c r="J56" s="90"/>
      <c r="K56" s="90"/>
      <c r="L56" s="90"/>
      <c r="M56" s="90"/>
      <c r="O56" s="631"/>
      <c r="P56" s="631"/>
      <c r="Q56" s="631"/>
      <c r="R56" s="631"/>
      <c r="S56" s="631"/>
      <c r="T56" s="631"/>
      <c r="U56" s="631"/>
      <c r="V56" s="631"/>
      <c r="W56" s="631"/>
      <c r="X56" s="631"/>
      <c r="Y56" s="631"/>
      <c r="Z56" s="631"/>
      <c r="AA56" s="631"/>
      <c r="AB56" s="631"/>
      <c r="AC56" s="631"/>
      <c r="AD56" s="631"/>
      <c r="AE56" s="631"/>
      <c r="AF56" s="631"/>
      <c r="AG56" s="631"/>
      <c r="AH56" s="631"/>
      <c r="AI56" s="631"/>
      <c r="AJ56" s="631"/>
      <c r="AK56" s="631"/>
    </row>
    <row r="57" spans="1:37" s="45" customFormat="1" ht="13.5" thickBot="1" x14ac:dyDescent="0.25">
      <c r="A57" s="48"/>
      <c r="B57" s="357"/>
      <c r="C57" s="313" t="s">
        <v>379</v>
      </c>
      <c r="D57" s="628">
        <v>310541</v>
      </c>
      <c r="E57" s="575">
        <v>22371</v>
      </c>
      <c r="F57" s="575"/>
      <c r="G57" s="582">
        <f t="shared" si="2"/>
        <v>332912</v>
      </c>
      <c r="H57" s="90"/>
      <c r="I57" s="90"/>
      <c r="J57" s="90"/>
      <c r="K57" s="90"/>
      <c r="L57" s="90"/>
      <c r="M57" s="90"/>
      <c r="O57" s="631"/>
      <c r="P57" s="631"/>
      <c r="Q57" s="631"/>
      <c r="R57" s="631"/>
      <c r="S57" s="631"/>
      <c r="T57" s="631"/>
      <c r="U57" s="631"/>
      <c r="V57" s="631"/>
      <c r="W57" s="631"/>
      <c r="X57" s="631"/>
      <c r="Y57" s="631"/>
      <c r="Z57" s="631"/>
      <c r="AA57" s="631"/>
      <c r="AB57" s="631"/>
      <c r="AC57" s="631"/>
      <c r="AD57" s="631"/>
      <c r="AE57" s="631"/>
      <c r="AF57" s="631"/>
      <c r="AG57" s="631"/>
      <c r="AH57" s="631"/>
      <c r="AI57" s="631"/>
      <c r="AJ57" s="631"/>
      <c r="AK57" s="631"/>
    </row>
    <row r="58" spans="1:37" s="45" customFormat="1" ht="13.5" thickBot="1" x14ac:dyDescent="0.25">
      <c r="A58" s="48"/>
      <c r="B58" s="356" t="s">
        <v>367</v>
      </c>
      <c r="C58" s="352" t="s">
        <v>384</v>
      </c>
      <c r="D58" s="725"/>
      <c r="E58" s="576">
        <v>25000</v>
      </c>
      <c r="F58" s="576"/>
      <c r="G58" s="584">
        <f t="shared" si="2"/>
        <v>25000</v>
      </c>
      <c r="H58" s="90"/>
      <c r="I58" s="90"/>
      <c r="J58" s="90"/>
      <c r="K58" s="90"/>
      <c r="L58" s="90"/>
      <c r="M58" s="90"/>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631"/>
    </row>
    <row r="59" spans="1:37" s="45" customFormat="1" ht="13.5" thickBot="1" x14ac:dyDescent="0.25">
      <c r="A59" s="48"/>
      <c r="B59" s="337" t="s">
        <v>6</v>
      </c>
      <c r="C59" s="274"/>
      <c r="D59" s="726">
        <f>+SUM(D45:D58)</f>
        <v>47853546</v>
      </c>
      <c r="E59" s="726">
        <f>+SUM(E45:E58)</f>
        <v>7965329</v>
      </c>
      <c r="F59" s="727" t="s">
        <v>373</v>
      </c>
      <c r="G59" s="585">
        <f>+SUM(G45:G58)</f>
        <v>55818875</v>
      </c>
      <c r="H59" s="90"/>
      <c r="I59" s="90"/>
      <c r="J59" s="90"/>
      <c r="K59" s="90"/>
      <c r="L59" s="90"/>
      <c r="M59" s="90"/>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row>
    <row r="60" spans="1:37" s="45" customFormat="1" x14ac:dyDescent="0.2">
      <c r="A60" s="48"/>
      <c r="B60"/>
      <c r="C60"/>
      <c r="D60"/>
      <c r="E60"/>
      <c r="F60"/>
      <c r="G60"/>
      <c r="H60" s="418"/>
      <c r="I60"/>
      <c r="J60"/>
      <c r="K60"/>
      <c r="L60"/>
      <c r="M60"/>
      <c r="O60" s="631"/>
      <c r="P60" s="631"/>
      <c r="Q60" s="631"/>
      <c r="R60" s="631"/>
      <c r="S60" s="631"/>
      <c r="T60" s="631"/>
      <c r="U60" s="631"/>
      <c r="V60" s="631"/>
      <c r="W60" s="631"/>
      <c r="X60" s="631"/>
      <c r="Y60" s="631"/>
      <c r="Z60" s="631"/>
      <c r="AA60" s="631"/>
      <c r="AB60" s="631"/>
      <c r="AC60" s="631"/>
      <c r="AD60" s="631"/>
      <c r="AE60" s="631"/>
      <c r="AF60" s="631"/>
      <c r="AG60" s="631"/>
      <c r="AH60" s="631"/>
      <c r="AI60" s="631"/>
      <c r="AJ60" s="631"/>
      <c r="AK60" s="631"/>
    </row>
    <row r="61" spans="1:37" s="72" customFormat="1" x14ac:dyDescent="0.2">
      <c r="A61" s="50"/>
      <c r="C61" s="34"/>
      <c r="D61" s="578"/>
      <c r="E61" s="578"/>
      <c r="F61" s="457"/>
      <c r="G61" s="457"/>
      <c r="H61" s="34"/>
      <c r="I61" s="34"/>
      <c r="J61" s="34"/>
      <c r="K61" s="34"/>
      <c r="L61" s="34"/>
      <c r="M61" s="34"/>
      <c r="O61" s="4"/>
      <c r="P61" s="4"/>
      <c r="Q61" s="4"/>
      <c r="R61" s="4"/>
      <c r="S61" s="4"/>
      <c r="T61" s="4"/>
      <c r="U61" s="4"/>
      <c r="V61" s="4"/>
      <c r="W61" s="4"/>
      <c r="X61" s="4"/>
      <c r="Y61" s="4"/>
      <c r="Z61" s="4"/>
      <c r="AA61" s="4"/>
      <c r="AB61" s="4"/>
      <c r="AC61" s="4"/>
      <c r="AD61" s="4"/>
      <c r="AE61" s="4"/>
      <c r="AF61" s="4"/>
      <c r="AG61" s="4"/>
      <c r="AH61" s="4"/>
      <c r="AI61" s="4"/>
      <c r="AJ61" s="4"/>
      <c r="AK61" s="4"/>
    </row>
    <row r="62" spans="1:37" s="435" customFormat="1" ht="13.5" thickBot="1" x14ac:dyDescent="0.25">
      <c r="A62" s="174" t="s">
        <v>320</v>
      </c>
      <c r="B62" s="175" t="s">
        <v>368</v>
      </c>
      <c r="D62" s="579"/>
    </row>
    <row r="63" spans="1:37" s="45" customFormat="1" ht="26.25" thickBot="1" x14ac:dyDescent="0.25">
      <c r="B63" s="48"/>
      <c r="C63"/>
      <c r="E63" s="439" t="s">
        <v>363</v>
      </c>
      <c r="F63" s="358" t="s">
        <v>104</v>
      </c>
      <c r="G63"/>
      <c r="H63"/>
      <c r="I63"/>
      <c r="J63"/>
      <c r="K63"/>
      <c r="M63" s="16"/>
      <c r="N63"/>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row>
    <row r="64" spans="1:37" s="45" customFormat="1" ht="15.75" thickBot="1" x14ac:dyDescent="0.3">
      <c r="B64" s="361" t="s">
        <v>44</v>
      </c>
      <c r="C64" s="267" t="s">
        <v>133</v>
      </c>
      <c r="D64" s="269"/>
      <c r="E64" s="728">
        <v>681.79547457999968</v>
      </c>
      <c r="F64" s="452">
        <f>+E64/$E$107</f>
        <v>1.2214425220501124E-2</v>
      </c>
      <c r="G64"/>
      <c r="H64"/>
      <c r="I64" s="632"/>
      <c r="J64" s="430"/>
      <c r="K64" s="430"/>
      <c r="M64" s="434"/>
      <c r="N64"/>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row>
    <row r="65" spans="1:37" s="45" customFormat="1" ht="15.75" thickBot="1" x14ac:dyDescent="0.3">
      <c r="A65" s="136"/>
      <c r="B65" s="362"/>
      <c r="C65" s="286" t="s">
        <v>121</v>
      </c>
      <c r="D65" s="289"/>
      <c r="E65" s="728">
        <v>1725.0164931500046</v>
      </c>
      <c r="F65" s="453">
        <f t="shared" ref="F65:F107" si="3">+E65/$E$107</f>
        <v>3.0903820493515942E-2</v>
      </c>
      <c r="G65"/>
      <c r="H65"/>
      <c r="I65" s="632"/>
      <c r="J65" s="430"/>
      <c r="K65" s="430"/>
      <c r="M65" s="434"/>
      <c r="N65"/>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row>
    <row r="66" spans="1:37" s="45" customFormat="1" ht="15.75" thickBot="1" x14ac:dyDescent="0.3">
      <c r="A66" s="136"/>
      <c r="B66" s="362"/>
      <c r="C66" s="286" t="s">
        <v>131</v>
      </c>
      <c r="D66" s="289"/>
      <c r="E66" s="728">
        <v>1048.1522823600003</v>
      </c>
      <c r="F66" s="453">
        <f t="shared" si="3"/>
        <v>1.8777739292667583E-2</v>
      </c>
      <c r="G66"/>
      <c r="H66"/>
      <c r="I66" s="632"/>
      <c r="J66" s="430"/>
      <c r="K66" s="430"/>
      <c r="M66" s="434"/>
      <c r="N66"/>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row>
    <row r="67" spans="1:37" s="45" customFormat="1" ht="15.75" thickBot="1" x14ac:dyDescent="0.3">
      <c r="A67" s="136"/>
      <c r="B67" s="362"/>
      <c r="C67" s="286" t="s">
        <v>390</v>
      </c>
      <c r="D67" s="289"/>
      <c r="E67" s="728">
        <v>759.58898294999892</v>
      </c>
      <c r="F67" s="453">
        <f t="shared" si="3"/>
        <v>1.3608102688382719E-2</v>
      </c>
      <c r="G67"/>
      <c r="H67"/>
      <c r="I67" s="632"/>
      <c r="J67" s="430"/>
      <c r="K67" s="430"/>
      <c r="M67" s="434"/>
      <c r="N67"/>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row>
    <row r="68" spans="1:37" s="45" customFormat="1" ht="15.75" thickBot="1" x14ac:dyDescent="0.3">
      <c r="A68" s="136"/>
      <c r="B68" s="362"/>
      <c r="C68" s="286" t="s">
        <v>130</v>
      </c>
      <c r="D68" s="289"/>
      <c r="E68" s="728">
        <v>1065.3781886200015</v>
      </c>
      <c r="F68" s="453">
        <f t="shared" si="3"/>
        <v>1.908634290139315E-2</v>
      </c>
      <c r="G68"/>
      <c r="H68"/>
      <c r="I68" s="632"/>
      <c r="J68" s="430"/>
      <c r="K68" s="430"/>
      <c r="M68" s="434"/>
      <c r="N68" s="34"/>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row>
    <row r="69" spans="1:37" s="45" customFormat="1" ht="15.75" thickBot="1" x14ac:dyDescent="0.3">
      <c r="A69" s="136"/>
      <c r="B69" s="362"/>
      <c r="C69" s="286" t="s">
        <v>124</v>
      </c>
      <c r="D69" s="289"/>
      <c r="E69" s="728">
        <v>1854.9206031399979</v>
      </c>
      <c r="F69" s="453">
        <f t="shared" si="3"/>
        <v>3.3231063921298987E-2</v>
      </c>
      <c r="G69"/>
      <c r="H69"/>
      <c r="I69" s="632"/>
      <c r="J69" s="430"/>
      <c r="K69" s="430"/>
      <c r="M69" s="434"/>
      <c r="N69"/>
      <c r="O69" s="432"/>
      <c r="P69" s="432"/>
      <c r="Q69" s="432"/>
      <c r="R69" s="432"/>
      <c r="S69" s="432"/>
      <c r="T69" s="432"/>
      <c r="U69" s="432"/>
      <c r="V69" s="432"/>
      <c r="W69" s="432"/>
      <c r="X69" s="432"/>
      <c r="Y69" s="432"/>
      <c r="Z69" s="432"/>
      <c r="AA69" s="432"/>
      <c r="AB69" s="432"/>
      <c r="AC69" s="432"/>
      <c r="AD69" s="432"/>
      <c r="AE69" s="432"/>
      <c r="AF69" s="432"/>
      <c r="AG69" s="432"/>
      <c r="AH69" s="432"/>
      <c r="AI69" s="432"/>
      <c r="AJ69" s="432"/>
      <c r="AK69" s="432"/>
    </row>
    <row r="70" spans="1:37" s="45" customFormat="1" ht="15.75" thickBot="1" x14ac:dyDescent="0.3">
      <c r="A70" s="136"/>
      <c r="B70" s="362"/>
      <c r="C70" s="286" t="s">
        <v>127</v>
      </c>
      <c r="D70" s="289"/>
      <c r="E70" s="728">
        <v>1049.6234454700016</v>
      </c>
      <c r="F70" s="453">
        <f t="shared" si="3"/>
        <v>1.8804095307725237E-2</v>
      </c>
      <c r="G70"/>
      <c r="H70"/>
      <c r="I70" s="632"/>
      <c r="J70" s="430"/>
      <c r="K70" s="430"/>
      <c r="M70" s="434"/>
      <c r="N70"/>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row>
    <row r="71" spans="1:37" s="45" customFormat="1" ht="15.75" thickBot="1" x14ac:dyDescent="0.3">
      <c r="A71" s="136"/>
      <c r="B71" s="362"/>
      <c r="C71" s="286" t="s">
        <v>391</v>
      </c>
      <c r="D71" s="289"/>
      <c r="E71" s="728">
        <v>688.49256261000073</v>
      </c>
      <c r="F71" s="453">
        <f t="shared" si="3"/>
        <v>1.2334404134981236E-2</v>
      </c>
      <c r="G71"/>
      <c r="H71"/>
      <c r="I71" s="632"/>
      <c r="J71" s="430"/>
      <c r="K71" s="430"/>
      <c r="M71" s="434"/>
      <c r="N71"/>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row>
    <row r="72" spans="1:37" s="45" customFormat="1" ht="15.75" thickBot="1" x14ac:dyDescent="0.3">
      <c r="A72" s="136"/>
      <c r="B72" s="362"/>
      <c r="C72" s="286" t="s">
        <v>136</v>
      </c>
      <c r="D72" s="289"/>
      <c r="E72" s="728">
        <v>428.7668617500002</v>
      </c>
      <c r="F72" s="453">
        <f t="shared" si="3"/>
        <v>7.6813956166260997E-3</v>
      </c>
      <c r="G72"/>
      <c r="H72"/>
      <c r="I72" s="632"/>
      <c r="J72" s="430"/>
      <c r="K72" s="430"/>
      <c r="M72" s="434"/>
      <c r="N7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row>
    <row r="73" spans="1:37" s="45" customFormat="1" ht="15.75" thickBot="1" x14ac:dyDescent="0.3">
      <c r="A73" s="136"/>
      <c r="B73" s="362"/>
      <c r="C73" s="286" t="s">
        <v>134</v>
      </c>
      <c r="D73" s="289"/>
      <c r="E73" s="728">
        <v>683.14887551999971</v>
      </c>
      <c r="F73" s="453">
        <f t="shared" si="3"/>
        <v>1.2238671516041836E-2</v>
      </c>
      <c r="G73"/>
      <c r="H73"/>
      <c r="I73" s="632"/>
      <c r="J73" s="430"/>
      <c r="K73" s="430"/>
      <c r="M73" s="434"/>
      <c r="N73"/>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432"/>
    </row>
    <row r="74" spans="1:37" s="45" customFormat="1" ht="15.75" thickBot="1" x14ac:dyDescent="0.3">
      <c r="A74" s="136"/>
      <c r="B74" s="362"/>
      <c r="C74" s="286" t="s">
        <v>392</v>
      </c>
      <c r="D74" s="289"/>
      <c r="E74" s="728">
        <v>1106.89075976</v>
      </c>
      <c r="F74" s="453">
        <f t="shared" si="3"/>
        <v>1.983004422357133E-2</v>
      </c>
      <c r="G74"/>
      <c r="H74"/>
      <c r="I74" s="632"/>
      <c r="J74" s="430"/>
      <c r="K74" s="430"/>
      <c r="M74" s="434"/>
      <c r="N74"/>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row>
    <row r="75" spans="1:37" s="45" customFormat="1" ht="15.75" thickBot="1" x14ac:dyDescent="0.3">
      <c r="A75" s="136"/>
      <c r="B75" s="362"/>
      <c r="C75" s="286" t="s">
        <v>393</v>
      </c>
      <c r="D75" s="289"/>
      <c r="E75" s="728">
        <v>8114.9746063762459</v>
      </c>
      <c r="F75" s="453">
        <f t="shared" si="3"/>
        <v>0.14538047580457769</v>
      </c>
      <c r="G75"/>
      <c r="H75"/>
      <c r="I75" s="632"/>
      <c r="J75" s="430"/>
      <c r="K75" s="430"/>
      <c r="M75" s="434"/>
      <c r="N75"/>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row>
    <row r="76" spans="1:37" s="45" customFormat="1" ht="15.75" thickBot="1" x14ac:dyDescent="0.3">
      <c r="A76" s="136"/>
      <c r="B76" s="362"/>
      <c r="C76" s="286" t="s">
        <v>394</v>
      </c>
      <c r="D76" s="289"/>
      <c r="E76" s="728">
        <v>1938.4512076718697</v>
      </c>
      <c r="F76" s="453">
        <f t="shared" si="3"/>
        <v>3.472752196585599E-2</v>
      </c>
      <c r="G76"/>
      <c r="H76"/>
      <c r="I76" s="632"/>
      <c r="J76" s="430"/>
      <c r="K76" s="430"/>
      <c r="M76" s="434"/>
      <c r="N76"/>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row>
    <row r="77" spans="1:37" s="45" customFormat="1" ht="15.75" thickBot="1" x14ac:dyDescent="0.3">
      <c r="A77" s="136"/>
      <c r="B77" s="362"/>
      <c r="C77" s="286" t="s">
        <v>135</v>
      </c>
      <c r="D77" s="289"/>
      <c r="E77" s="728">
        <v>290.78153849809888</v>
      </c>
      <c r="F77" s="453">
        <f t="shared" si="3"/>
        <v>5.2093765504607334E-3</v>
      </c>
      <c r="G77"/>
      <c r="H77"/>
      <c r="I77" s="632"/>
      <c r="J77" s="430"/>
      <c r="K77" s="430"/>
      <c r="M77" s="434"/>
      <c r="N77"/>
      <c r="O77" s="432"/>
      <c r="P77" s="432"/>
      <c r="Q77" s="432"/>
      <c r="R77" s="432"/>
      <c r="S77" s="432"/>
      <c r="T77" s="432"/>
      <c r="U77" s="432"/>
      <c r="V77" s="432"/>
      <c r="W77" s="432"/>
      <c r="X77" s="432"/>
      <c r="Y77" s="432"/>
      <c r="Z77" s="432"/>
      <c r="AA77" s="432"/>
      <c r="AB77" s="432"/>
      <c r="AC77" s="432"/>
      <c r="AD77" s="432"/>
      <c r="AE77" s="432"/>
      <c r="AF77" s="432"/>
      <c r="AG77" s="432"/>
      <c r="AH77" s="432"/>
      <c r="AI77" s="432"/>
      <c r="AJ77" s="432"/>
      <c r="AK77" s="432"/>
    </row>
    <row r="78" spans="1:37" s="45" customFormat="1" ht="15.75" thickBot="1" x14ac:dyDescent="0.3">
      <c r="A78" s="136"/>
      <c r="B78" s="362"/>
      <c r="C78" s="286" t="s">
        <v>128</v>
      </c>
      <c r="D78" s="289"/>
      <c r="E78" s="728">
        <v>1472.6985134500003</v>
      </c>
      <c r="F78" s="453">
        <f t="shared" si="3"/>
        <v>2.6383521943966093E-2</v>
      </c>
      <c r="G78"/>
      <c r="H78"/>
      <c r="I78" s="632"/>
      <c r="J78" s="430"/>
      <c r="K78" s="430"/>
      <c r="M78" s="434"/>
      <c r="N78"/>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432"/>
    </row>
    <row r="79" spans="1:37" s="45" customFormat="1" ht="15.75" thickBot="1" x14ac:dyDescent="0.3">
      <c r="A79" s="136"/>
      <c r="B79" s="362"/>
      <c r="C79" s="286" t="s">
        <v>395</v>
      </c>
      <c r="D79" s="289"/>
      <c r="E79" s="728">
        <v>1829.3069346100042</v>
      </c>
      <c r="F79" s="453">
        <f t="shared" si="3"/>
        <v>3.2772192822051759E-2</v>
      </c>
      <c r="G79"/>
      <c r="H79"/>
      <c r="I79" s="632"/>
      <c r="J79" s="430"/>
      <c r="K79" s="430"/>
      <c r="M79" s="434"/>
      <c r="N79"/>
      <c r="O79" s="432"/>
      <c r="P79" s="432"/>
      <c r="Q79" s="432"/>
      <c r="R79" s="432"/>
      <c r="S79" s="432"/>
      <c r="T79" s="432"/>
      <c r="U79" s="432"/>
      <c r="V79" s="432"/>
      <c r="W79" s="432"/>
      <c r="X79" s="432"/>
      <c r="Y79" s="432"/>
      <c r="Z79" s="432"/>
      <c r="AA79" s="432"/>
      <c r="AB79" s="432"/>
      <c r="AC79" s="432"/>
      <c r="AD79" s="432"/>
      <c r="AE79" s="432"/>
      <c r="AF79" s="432"/>
      <c r="AG79" s="432"/>
      <c r="AH79" s="432"/>
      <c r="AI79" s="432"/>
      <c r="AJ79" s="432"/>
      <c r="AK79" s="432"/>
    </row>
    <row r="80" spans="1:37" s="45" customFormat="1" ht="15.75" thickBot="1" x14ac:dyDescent="0.3">
      <c r="A80" s="136"/>
      <c r="B80" s="362"/>
      <c r="C80" s="286" t="s">
        <v>120</v>
      </c>
      <c r="D80" s="289"/>
      <c r="E80" s="728">
        <v>3103.6556464977753</v>
      </c>
      <c r="F80" s="453">
        <f t="shared" si="3"/>
        <v>5.560226082123252E-2</v>
      </c>
      <c r="G80"/>
      <c r="H80"/>
      <c r="I80" s="632"/>
      <c r="J80" s="430"/>
      <c r="K80" s="430"/>
      <c r="M80" s="434"/>
      <c r="N80"/>
      <c r="O80" s="432"/>
      <c r="P80" s="432"/>
      <c r="Q80" s="432"/>
      <c r="R80" s="432"/>
      <c r="S80" s="432"/>
      <c r="T80" s="432"/>
      <c r="U80" s="432"/>
      <c r="V80" s="432"/>
      <c r="W80" s="432"/>
      <c r="X80" s="432"/>
      <c r="Y80" s="432"/>
      <c r="Z80" s="432"/>
      <c r="AA80" s="432"/>
      <c r="AB80" s="432"/>
      <c r="AC80" s="432"/>
      <c r="AD80" s="432"/>
      <c r="AE80" s="432"/>
      <c r="AF80" s="432"/>
      <c r="AG80" s="432"/>
      <c r="AH80" s="432"/>
      <c r="AI80" s="432"/>
      <c r="AJ80" s="432"/>
      <c r="AK80" s="432"/>
    </row>
    <row r="81" spans="1:37" s="45" customFormat="1" ht="15.75" thickBot="1" x14ac:dyDescent="0.3">
      <c r="A81" s="136"/>
      <c r="B81" s="362"/>
      <c r="C81" s="286" t="s">
        <v>396</v>
      </c>
      <c r="D81" s="289"/>
      <c r="E81" s="728">
        <v>2312.5335746599972</v>
      </c>
      <c r="F81" s="453">
        <f t="shared" si="3"/>
        <v>4.1429240103101277E-2</v>
      </c>
      <c r="G81"/>
      <c r="H81"/>
      <c r="I81" s="632"/>
      <c r="J81" s="430"/>
      <c r="K81" s="430"/>
      <c r="M81" s="434"/>
      <c r="N81"/>
      <c r="O81" s="432"/>
      <c r="P81" s="432"/>
      <c r="Q81" s="432"/>
      <c r="R81" s="432"/>
      <c r="S81" s="432"/>
      <c r="T81" s="432"/>
      <c r="U81" s="432"/>
      <c r="V81" s="432"/>
      <c r="W81" s="432"/>
      <c r="X81" s="432"/>
      <c r="Y81" s="432"/>
      <c r="Z81" s="432"/>
      <c r="AA81" s="432"/>
      <c r="AB81" s="432"/>
      <c r="AC81" s="432"/>
      <c r="AD81" s="432"/>
      <c r="AE81" s="432"/>
      <c r="AF81" s="432"/>
      <c r="AG81" s="432"/>
      <c r="AH81" s="432"/>
      <c r="AI81" s="432"/>
      <c r="AJ81" s="432"/>
      <c r="AK81" s="432"/>
    </row>
    <row r="82" spans="1:37" s="45" customFormat="1" ht="15.75" thickBot="1" x14ac:dyDescent="0.3">
      <c r="A82" s="136"/>
      <c r="B82" s="362"/>
      <c r="C82" s="286" t="s">
        <v>129</v>
      </c>
      <c r="D82" s="289"/>
      <c r="E82" s="728">
        <v>1386.9342390599986</v>
      </c>
      <c r="F82" s="453">
        <f t="shared" si="3"/>
        <v>2.4847047509646131E-2</v>
      </c>
      <c r="G82"/>
      <c r="H82"/>
      <c r="I82" s="632"/>
      <c r="J82" s="430"/>
      <c r="K82" s="430"/>
      <c r="M82" s="434"/>
      <c r="N82"/>
      <c r="O82" s="432"/>
      <c r="P82" s="432"/>
      <c r="Q82" s="432"/>
      <c r="R82" s="432"/>
      <c r="S82" s="432"/>
      <c r="T82" s="432"/>
      <c r="U82" s="432"/>
      <c r="V82" s="432"/>
      <c r="W82" s="432"/>
      <c r="X82" s="432"/>
      <c r="Y82" s="432"/>
      <c r="Z82" s="432"/>
      <c r="AA82" s="432"/>
      <c r="AB82" s="432"/>
      <c r="AC82" s="432"/>
      <c r="AD82" s="432"/>
      <c r="AE82" s="432"/>
      <c r="AF82" s="432"/>
      <c r="AG82" s="432"/>
      <c r="AH82" s="432"/>
      <c r="AI82" s="432"/>
      <c r="AJ82" s="432"/>
      <c r="AK82" s="432"/>
    </row>
    <row r="83" spans="1:37" s="45" customFormat="1" ht="15.75" thickBot="1" x14ac:dyDescent="0.3">
      <c r="A83" s="136"/>
      <c r="B83" s="362"/>
      <c r="C83" s="286" t="s">
        <v>397</v>
      </c>
      <c r="D83" s="289"/>
      <c r="E83" s="728">
        <v>913.87669436338535</v>
      </c>
      <c r="F83" s="453">
        <f t="shared" si="3"/>
        <v>1.6372180456223552E-2</v>
      </c>
      <c r="G83"/>
      <c r="H83"/>
      <c r="I83" s="632"/>
      <c r="J83" s="430"/>
      <c r="K83" s="430"/>
      <c r="M83" s="434"/>
      <c r="N83"/>
      <c r="O83" s="432"/>
      <c r="P83" s="432"/>
      <c r="Q83" s="432"/>
      <c r="R83" s="432"/>
      <c r="S83" s="432"/>
      <c r="T83" s="432"/>
      <c r="U83" s="432"/>
      <c r="V83" s="432"/>
      <c r="W83" s="432"/>
      <c r="X83" s="432"/>
      <c r="Y83" s="432"/>
      <c r="Z83" s="432"/>
      <c r="AA83" s="432"/>
      <c r="AB83" s="432"/>
      <c r="AC83" s="432"/>
      <c r="AD83" s="432"/>
      <c r="AE83" s="432"/>
      <c r="AF83" s="432"/>
      <c r="AG83" s="432"/>
      <c r="AH83" s="432"/>
      <c r="AI83" s="432"/>
      <c r="AJ83" s="432"/>
      <c r="AK83" s="432"/>
    </row>
    <row r="84" spans="1:37" s="45" customFormat="1" ht="15.75" thickBot="1" x14ac:dyDescent="0.3">
      <c r="A84" s="136"/>
      <c r="B84" s="362"/>
      <c r="C84" s="286" t="s">
        <v>139</v>
      </c>
      <c r="D84" s="289"/>
      <c r="E84" s="728">
        <v>4652.6962387899939</v>
      </c>
      <c r="F84" s="453">
        <f t="shared" si="3"/>
        <v>8.3353457746864187E-2</v>
      </c>
      <c r="G84"/>
      <c r="H84"/>
      <c r="I84" s="632"/>
      <c r="J84" s="430"/>
      <c r="K84" s="430"/>
      <c r="M84" s="434"/>
      <c r="N84"/>
      <c r="O84" s="432"/>
      <c r="P84" s="432"/>
      <c r="Q84" s="432"/>
      <c r="R84" s="432"/>
      <c r="S84" s="432"/>
      <c r="T84" s="432"/>
      <c r="U84" s="432"/>
      <c r="V84" s="432"/>
      <c r="W84" s="432"/>
      <c r="X84" s="432"/>
      <c r="Y84" s="432"/>
      <c r="Z84" s="432"/>
      <c r="AA84" s="432"/>
      <c r="AB84" s="432"/>
      <c r="AC84" s="432"/>
      <c r="AD84" s="432"/>
      <c r="AE84" s="432"/>
      <c r="AF84" s="432"/>
      <c r="AG84" s="432"/>
      <c r="AH84" s="432"/>
      <c r="AI84" s="432"/>
      <c r="AJ84" s="432"/>
      <c r="AK84" s="432"/>
    </row>
    <row r="85" spans="1:37" s="45" customFormat="1" ht="15.75" thickBot="1" x14ac:dyDescent="0.3">
      <c r="A85" s="136"/>
      <c r="B85" s="362"/>
      <c r="C85" s="286" t="s">
        <v>398</v>
      </c>
      <c r="D85" s="289"/>
      <c r="E85" s="728">
        <v>5268.8963377526152</v>
      </c>
      <c r="F85" s="453">
        <f t="shared" si="3"/>
        <v>9.4392736108576444E-2</v>
      </c>
      <c r="G85"/>
      <c r="H85"/>
      <c r="I85" s="632"/>
      <c r="J85" s="430"/>
      <c r="K85" s="430"/>
      <c r="M85" s="434"/>
      <c r="N85"/>
      <c r="O85"/>
      <c r="P85"/>
      <c r="Q85"/>
      <c r="R85"/>
      <c r="S85"/>
      <c r="T85"/>
      <c r="U85"/>
      <c r="V85"/>
      <c r="W85"/>
      <c r="X85"/>
      <c r="Y85"/>
      <c r="Z85"/>
      <c r="AA85"/>
      <c r="AB85"/>
      <c r="AC85"/>
      <c r="AD85"/>
      <c r="AE85"/>
      <c r="AF85"/>
      <c r="AG85"/>
      <c r="AH85"/>
      <c r="AI85"/>
      <c r="AJ85"/>
      <c r="AK85"/>
    </row>
    <row r="86" spans="1:37" s="45" customFormat="1" ht="15.75" thickBot="1" x14ac:dyDescent="0.3">
      <c r="A86" s="136"/>
      <c r="B86" s="363"/>
      <c r="C86" s="286" t="s">
        <v>399</v>
      </c>
      <c r="D86" s="269"/>
      <c r="E86" s="729">
        <v>1084.7989383599997</v>
      </c>
      <c r="F86" s="454">
        <f t="shared" si="3"/>
        <v>1.9434267321940826E-2</v>
      </c>
      <c r="G86"/>
      <c r="H86"/>
      <c r="I86" s="632"/>
      <c r="J86" s="430"/>
      <c r="K86" s="430"/>
      <c r="M86" s="434"/>
      <c r="N86"/>
      <c r="O86" s="660"/>
      <c r="P86" s="660"/>
      <c r="Q86" s="660"/>
      <c r="R86" s="660"/>
      <c r="S86" s="660"/>
      <c r="T86" s="660"/>
      <c r="U86" s="660"/>
      <c r="V86" s="660"/>
      <c r="W86" s="660"/>
      <c r="X86" s="660"/>
      <c r="Y86" s="660"/>
      <c r="Z86" s="660"/>
      <c r="AA86" s="660"/>
      <c r="AB86" s="660"/>
      <c r="AC86" s="660"/>
      <c r="AD86" s="660"/>
      <c r="AE86" s="660"/>
      <c r="AF86" s="660"/>
      <c r="AG86" s="660"/>
      <c r="AH86" s="660"/>
      <c r="AI86" s="660"/>
      <c r="AJ86" s="660"/>
      <c r="AK86" s="660"/>
    </row>
    <row r="87" spans="1:37" s="45" customFormat="1" ht="15.75" thickBot="1" x14ac:dyDescent="0.3">
      <c r="A87" s="136"/>
      <c r="B87" s="364" t="s">
        <v>383</v>
      </c>
      <c r="C87" s="286" t="s">
        <v>400</v>
      </c>
      <c r="D87" s="359"/>
      <c r="E87" s="730">
        <v>264.81310193012899</v>
      </c>
      <c r="F87" s="452">
        <f t="shared" si="3"/>
        <v>4.7441497509602085E-3</v>
      </c>
      <c r="G87"/>
      <c r="H87" s="633"/>
      <c r="I87" s="633"/>
      <c r="J87" s="430"/>
      <c r="K87" s="430"/>
      <c r="M87" s="434"/>
      <c r="N87"/>
    </row>
    <row r="88" spans="1:37" s="45" customFormat="1" ht="15.75" thickBot="1" x14ac:dyDescent="0.3">
      <c r="A88" s="136"/>
      <c r="B88" s="362"/>
      <c r="C88" s="286" t="s">
        <v>401</v>
      </c>
      <c r="D88" s="359"/>
      <c r="E88" s="730">
        <v>17.639782320000002</v>
      </c>
      <c r="F88" s="453">
        <f t="shared" si="3"/>
        <v>3.1601823433381634E-4</v>
      </c>
      <c r="G88"/>
      <c r="H88" s="633"/>
      <c r="I88" s="633"/>
      <c r="J88" s="430"/>
      <c r="K88" s="430"/>
      <c r="L88" s="432"/>
      <c r="M88" s="434"/>
      <c r="N88"/>
    </row>
    <row r="89" spans="1:37" s="45" customFormat="1" ht="15.75" thickBot="1" x14ac:dyDescent="0.3">
      <c r="A89" s="136"/>
      <c r="B89" s="362"/>
      <c r="C89" s="286" t="s">
        <v>402</v>
      </c>
      <c r="D89" s="359"/>
      <c r="E89" s="730">
        <v>46.03320325</v>
      </c>
      <c r="F89" s="453">
        <f t="shared" si="3"/>
        <v>8.2468883957263555E-4</v>
      </c>
      <c r="G89"/>
      <c r="H89" s="633"/>
      <c r="I89" s="633"/>
      <c r="J89" s="430"/>
      <c r="K89" s="430"/>
      <c r="L89" s="432"/>
      <c r="M89" s="434"/>
      <c r="N89"/>
    </row>
    <row r="90" spans="1:37" s="45" customFormat="1" ht="15.75" thickBot="1" x14ac:dyDescent="0.3">
      <c r="A90" s="136"/>
      <c r="B90" s="362"/>
      <c r="C90" s="286" t="s">
        <v>403</v>
      </c>
      <c r="D90" s="359"/>
      <c r="E90" s="730">
        <v>607.23859210522812</v>
      </c>
      <c r="F90" s="453">
        <f t="shared" si="3"/>
        <v>1.0878732187010721E-2</v>
      </c>
      <c r="G90"/>
      <c r="H90" s="133"/>
      <c r="I90" s="133"/>
      <c r="J90" s="431"/>
      <c r="K90" s="430"/>
      <c r="L90" s="407"/>
      <c r="M90" s="434"/>
    </row>
    <row r="91" spans="1:37" s="45" customFormat="1" ht="15.75" thickBot="1" x14ac:dyDescent="0.3">
      <c r="A91" s="136"/>
      <c r="B91" s="362"/>
      <c r="C91" s="286" t="s">
        <v>404</v>
      </c>
      <c r="D91" s="359"/>
      <c r="E91" s="730">
        <v>311.25270823028495</v>
      </c>
      <c r="F91" s="453">
        <f t="shared" si="3"/>
        <v>5.5761193365198589E-3</v>
      </c>
      <c r="G91"/>
      <c r="H91" s="133"/>
      <c r="I91" s="133"/>
      <c r="J91" s="431"/>
      <c r="K91" s="430"/>
      <c r="L91" s="407"/>
      <c r="M91" s="434"/>
    </row>
    <row r="92" spans="1:37" s="45" customFormat="1" ht="15.75" thickBot="1" x14ac:dyDescent="0.3">
      <c r="A92" s="136"/>
      <c r="B92" s="362"/>
      <c r="C92" s="286" t="s">
        <v>405</v>
      </c>
      <c r="D92" s="359"/>
      <c r="E92" s="730">
        <v>88.335611999999998</v>
      </c>
      <c r="F92" s="453">
        <f t="shared" si="3"/>
        <v>1.5825401712234437E-3</v>
      </c>
      <c r="G92"/>
      <c r="H92" s="133"/>
      <c r="I92" s="133"/>
      <c r="J92" s="431"/>
      <c r="K92" s="430"/>
      <c r="L92" s="407"/>
      <c r="M92" s="434"/>
    </row>
    <row r="93" spans="1:37" s="45" customFormat="1" ht="15.75" thickBot="1" x14ac:dyDescent="0.3">
      <c r="A93" s="136"/>
      <c r="B93" s="362"/>
      <c r="C93" s="286" t="s">
        <v>406</v>
      </c>
      <c r="D93" s="359"/>
      <c r="E93" s="730">
        <v>711.97835749444607</v>
      </c>
      <c r="F93" s="453">
        <f t="shared" si="3"/>
        <v>1.2755154192814637E-2</v>
      </c>
      <c r="G93"/>
      <c r="H93" s="133"/>
      <c r="I93" s="133"/>
      <c r="J93" s="431"/>
      <c r="K93" s="430"/>
      <c r="L93" s="407"/>
      <c r="M93" s="434"/>
    </row>
    <row r="94" spans="1:37" s="45" customFormat="1" ht="15.75" thickBot="1" x14ac:dyDescent="0.3">
      <c r="A94" s="136"/>
      <c r="B94" s="362"/>
      <c r="C94" s="286" t="s">
        <v>407</v>
      </c>
      <c r="D94" s="359"/>
      <c r="E94" s="730">
        <v>503.44729070421266</v>
      </c>
      <c r="F94" s="453">
        <f t="shared" si="3"/>
        <v>9.0193019960400963E-3</v>
      </c>
      <c r="G94"/>
      <c r="H94" s="133"/>
      <c r="I94" s="133"/>
      <c r="J94" s="431"/>
      <c r="K94" s="430"/>
      <c r="L94" s="407"/>
      <c r="M94" s="434"/>
    </row>
    <row r="95" spans="1:37" s="45" customFormat="1" ht="15.75" thickBot="1" x14ac:dyDescent="0.3">
      <c r="A95" s="136"/>
      <c r="B95" s="362"/>
      <c r="C95" s="286" t="s">
        <v>408</v>
      </c>
      <c r="D95" s="359"/>
      <c r="E95" s="730">
        <v>296.5142468226</v>
      </c>
      <c r="F95" s="453">
        <f t="shared" si="3"/>
        <v>5.3120785186480382E-3</v>
      </c>
      <c r="G95"/>
      <c r="H95" s="133"/>
      <c r="I95" s="133"/>
      <c r="J95" s="431"/>
      <c r="K95" s="430"/>
      <c r="L95" s="407"/>
      <c r="M95" s="434"/>
    </row>
    <row r="96" spans="1:37" s="45" customFormat="1" ht="15.75" thickBot="1" x14ac:dyDescent="0.3">
      <c r="A96" s="136"/>
      <c r="B96" s="362"/>
      <c r="C96" s="286" t="s">
        <v>409</v>
      </c>
      <c r="D96" s="359"/>
      <c r="E96" s="730">
        <v>317.72993619842697</v>
      </c>
      <c r="F96" s="453">
        <f t="shared" si="3"/>
        <v>5.6921594388712948E-3</v>
      </c>
      <c r="G96"/>
      <c r="H96" s="133"/>
      <c r="I96" s="133"/>
      <c r="J96" s="431"/>
      <c r="K96" s="430"/>
      <c r="L96" s="407"/>
      <c r="M96" s="434"/>
    </row>
    <row r="97" spans="1:13" s="45" customFormat="1" ht="15.75" thickBot="1" x14ac:dyDescent="0.3">
      <c r="A97" s="136"/>
      <c r="B97" s="362"/>
      <c r="C97" s="286" t="s">
        <v>410</v>
      </c>
      <c r="D97" s="359"/>
      <c r="E97" s="730">
        <v>84.587809809999996</v>
      </c>
      <c r="F97" s="453">
        <f t="shared" si="3"/>
        <v>1.515397969056166E-3</v>
      </c>
      <c r="G97"/>
      <c r="H97" s="133"/>
      <c r="I97" s="133"/>
      <c r="J97" s="431"/>
      <c r="K97" s="430"/>
      <c r="L97" s="407"/>
      <c r="M97" s="434"/>
    </row>
    <row r="98" spans="1:13" s="45" customFormat="1" ht="15.75" thickBot="1" x14ac:dyDescent="0.3">
      <c r="A98" s="136"/>
      <c r="B98" s="362"/>
      <c r="C98" s="286" t="s">
        <v>411</v>
      </c>
      <c r="D98" s="359"/>
      <c r="E98" s="730">
        <v>871.44505888868196</v>
      </c>
      <c r="F98" s="453">
        <f t="shared" si="3"/>
        <v>1.5612014016561279E-2</v>
      </c>
      <c r="G98"/>
      <c r="H98" s="133"/>
      <c r="I98" s="133"/>
      <c r="J98" s="431"/>
      <c r="K98" s="430"/>
      <c r="L98" s="407"/>
      <c r="M98" s="434"/>
    </row>
    <row r="99" spans="1:13" s="45" customFormat="1" ht="15.75" thickBot="1" x14ac:dyDescent="0.3">
      <c r="A99" s="136"/>
      <c r="B99" s="362"/>
      <c r="C99" s="286" t="s">
        <v>412</v>
      </c>
      <c r="D99" s="359"/>
      <c r="E99" s="730">
        <v>104.5094885</v>
      </c>
      <c r="F99" s="453">
        <f t="shared" si="3"/>
        <v>1.8722965753071878E-3</v>
      </c>
      <c r="G99"/>
      <c r="H99" s="133"/>
      <c r="I99" s="133"/>
      <c r="J99" s="431"/>
      <c r="K99" s="430"/>
      <c r="L99" s="407"/>
      <c r="M99" s="434"/>
    </row>
    <row r="100" spans="1:13" s="45" customFormat="1" ht="15.75" thickBot="1" x14ac:dyDescent="0.3">
      <c r="A100" s="136"/>
      <c r="B100" s="362"/>
      <c r="C100" s="286" t="s">
        <v>413</v>
      </c>
      <c r="D100" s="359"/>
      <c r="E100" s="730">
        <v>479.11551524570001</v>
      </c>
      <c r="F100" s="453">
        <f t="shared" si="3"/>
        <v>8.5833961226502685E-3</v>
      </c>
      <c r="G100"/>
      <c r="H100" s="133"/>
      <c r="I100" s="133"/>
      <c r="J100" s="431"/>
      <c r="K100" s="430"/>
      <c r="L100" s="407"/>
      <c r="M100" s="434"/>
    </row>
    <row r="101" spans="1:13" s="45" customFormat="1" ht="15.75" thickBot="1" x14ac:dyDescent="0.3">
      <c r="A101" s="136"/>
      <c r="B101" s="362"/>
      <c r="C101" s="286" t="s">
        <v>414</v>
      </c>
      <c r="D101" s="359"/>
      <c r="E101" s="730">
        <v>257.30782422659058</v>
      </c>
      <c r="F101" s="453">
        <f t="shared" si="3"/>
        <v>4.6096920481932067E-3</v>
      </c>
      <c r="G101"/>
      <c r="H101" s="133"/>
      <c r="I101" s="133"/>
      <c r="J101" s="431"/>
      <c r="K101" s="430"/>
      <c r="L101" s="407"/>
      <c r="M101" s="434"/>
    </row>
    <row r="102" spans="1:13" s="45" customFormat="1" ht="15.75" thickBot="1" x14ac:dyDescent="0.3">
      <c r="A102" s="136"/>
      <c r="B102" s="362"/>
      <c r="C102" s="286" t="s">
        <v>415</v>
      </c>
      <c r="D102" s="359"/>
      <c r="E102" s="730">
        <v>190.9453862087</v>
      </c>
      <c r="F102" s="453">
        <f t="shared" si="3"/>
        <v>3.4208031997903935E-3</v>
      </c>
      <c r="G102"/>
      <c r="H102" s="133"/>
      <c r="I102" s="133"/>
      <c r="J102" s="431"/>
      <c r="K102" s="430"/>
      <c r="L102" s="407"/>
      <c r="M102" s="434"/>
    </row>
    <row r="103" spans="1:13" s="45" customFormat="1" ht="15.75" thickBot="1" x14ac:dyDescent="0.3">
      <c r="A103" s="136"/>
      <c r="B103" s="362"/>
      <c r="C103" s="286" t="s">
        <v>416</v>
      </c>
      <c r="D103" s="359"/>
      <c r="E103" s="730">
        <v>270.42544977</v>
      </c>
      <c r="F103" s="453">
        <f t="shared" si="3"/>
        <v>4.8446954505980281E-3</v>
      </c>
      <c r="G103"/>
      <c r="H103" s="133"/>
      <c r="I103" s="133"/>
      <c r="J103" s="431"/>
      <c r="K103" s="430"/>
      <c r="L103" s="407"/>
      <c r="M103" s="434"/>
    </row>
    <row r="104" spans="1:13" s="45" customFormat="1" ht="15.75" thickBot="1" x14ac:dyDescent="0.3">
      <c r="A104" s="136"/>
      <c r="B104" s="362"/>
      <c r="C104" s="286" t="s">
        <v>417</v>
      </c>
      <c r="D104" s="359"/>
      <c r="E104" s="730">
        <v>87.912999999999997</v>
      </c>
      <c r="F104" s="453">
        <f t="shared" si="3"/>
        <v>1.574969040490336E-3</v>
      </c>
      <c r="G104"/>
      <c r="H104" s="133"/>
      <c r="I104" s="133"/>
      <c r="J104" s="431"/>
      <c r="K104" s="430"/>
      <c r="L104" s="407"/>
      <c r="M104" s="434"/>
    </row>
    <row r="105" spans="1:13" s="45" customFormat="1" ht="15.75" thickBot="1" x14ac:dyDescent="0.3">
      <c r="A105" s="136"/>
      <c r="B105" s="363"/>
      <c r="C105" s="286" t="s">
        <v>418</v>
      </c>
      <c r="D105" s="359"/>
      <c r="E105" s="730">
        <v>179.70963629500002</v>
      </c>
      <c r="F105" s="453">
        <f t="shared" si="3"/>
        <v>3.2195137629520486E-3</v>
      </c>
      <c r="G105"/>
      <c r="H105" s="133"/>
      <c r="I105" s="133"/>
      <c r="J105" s="431"/>
      <c r="K105" s="430"/>
      <c r="L105" s="407"/>
      <c r="M105" s="434"/>
    </row>
    <row r="106" spans="1:13" s="45" customFormat="1" ht="13.5" thickBot="1" x14ac:dyDescent="0.25">
      <c r="A106" s="136"/>
      <c r="B106" s="365" t="s">
        <v>419</v>
      </c>
      <c r="C106" s="286"/>
      <c r="D106" s="360"/>
      <c r="E106" s="731">
        <f>+SUM(N26:N30,N32:N38,E31,E25,F25,D25)/1000</f>
        <v>6666.5540000000001</v>
      </c>
      <c r="F106" s="454">
        <f t="shared" si="3"/>
        <v>0.11943189467720372</v>
      </c>
      <c r="G106"/>
      <c r="H106" s="133"/>
      <c r="I106" s="133"/>
      <c r="J106" s="431"/>
      <c r="K106" s="430"/>
      <c r="L106" s="407"/>
      <c r="M106" s="46"/>
    </row>
    <row r="107" spans="1:13" s="45" customFormat="1" ht="13.5" thickBot="1" x14ac:dyDescent="0.25">
      <c r="A107" s="458"/>
      <c r="B107" s="48"/>
      <c r="C107" s="312" t="s">
        <v>15</v>
      </c>
      <c r="D107" s="360"/>
      <c r="E107" s="732">
        <f>SUM(E64:E106)</f>
        <v>55818.875</v>
      </c>
      <c r="F107" s="451">
        <f t="shared" si="3"/>
        <v>1</v>
      </c>
      <c r="H107" s="133"/>
      <c r="I107" s="133"/>
      <c r="M107" s="46"/>
    </row>
    <row r="108" spans="1:13" s="45" customFormat="1" x14ac:dyDescent="0.2">
      <c r="G108" s="406"/>
      <c r="M108" s="46"/>
    </row>
    <row r="109" spans="1:13" s="45" customFormat="1" x14ac:dyDescent="0.2">
      <c r="A109" s="48"/>
      <c r="B109" s="46"/>
      <c r="C109" s="46"/>
      <c r="E109" s="133"/>
    </row>
    <row r="110" spans="1:13" s="72" customFormat="1" x14ac:dyDescent="0.2">
      <c r="A110" s="50"/>
      <c r="B110" s="46"/>
      <c r="C110" s="46"/>
      <c r="E110" s="410"/>
    </row>
    <row r="111" spans="1:13" x14ac:dyDescent="0.2">
      <c r="A111" s="177" t="s">
        <v>201</v>
      </c>
      <c r="B111" s="188" t="s">
        <v>199</v>
      </c>
    </row>
    <row r="112" spans="1:13" ht="13.5" thickBot="1" x14ac:dyDescent="0.25">
      <c r="E112" s="366"/>
    </row>
    <row r="113" spans="1:8" ht="13.5" thickBot="1" x14ac:dyDescent="0.25">
      <c r="A113" s="48"/>
      <c r="C113" s="368" t="s">
        <v>104</v>
      </c>
      <c r="D113" s="17"/>
    </row>
    <row r="114" spans="1:8" x14ac:dyDescent="0.2">
      <c r="A114" s="48"/>
      <c r="B114" s="191" t="s">
        <v>143</v>
      </c>
      <c r="C114" s="733">
        <v>0.56877332172775763</v>
      </c>
      <c r="D114" s="7"/>
    </row>
    <row r="115" spans="1:8" x14ac:dyDescent="0.2">
      <c r="A115" s="48"/>
      <c r="B115" s="336" t="s">
        <v>144</v>
      </c>
      <c r="C115" s="734">
        <v>0</v>
      </c>
      <c r="D115" s="7"/>
    </row>
    <row r="116" spans="1:8" x14ac:dyDescent="0.2">
      <c r="A116" s="48"/>
      <c r="B116" s="336" t="s">
        <v>145</v>
      </c>
      <c r="C116" s="735">
        <v>0.21802878586791979</v>
      </c>
      <c r="D116" s="7"/>
    </row>
    <row r="117" spans="1:8" x14ac:dyDescent="0.2">
      <c r="A117" s="48"/>
      <c r="B117" s="336" t="s">
        <v>146</v>
      </c>
      <c r="C117" s="734">
        <v>0</v>
      </c>
      <c r="D117" s="7"/>
    </row>
    <row r="118" spans="1:8" s="34" customFormat="1" x14ac:dyDescent="0.2">
      <c r="A118" s="48"/>
      <c r="B118" s="336" t="s">
        <v>97</v>
      </c>
      <c r="C118" s="577">
        <v>0.21319789240432252</v>
      </c>
      <c r="D118" s="16"/>
      <c r="G118"/>
      <c r="H118"/>
    </row>
    <row r="119" spans="1:8" ht="13.5" thickBot="1" x14ac:dyDescent="0.25">
      <c r="A119" s="50"/>
      <c r="B119" s="367" t="s">
        <v>111</v>
      </c>
      <c r="C119" s="736">
        <v>0</v>
      </c>
      <c r="D119" s="16"/>
    </row>
    <row r="120" spans="1:8" x14ac:dyDescent="0.2">
      <c r="A120" s="50"/>
      <c r="B120" s="34"/>
      <c r="C120" s="34"/>
      <c r="D120" s="16"/>
      <c r="E120" s="46"/>
      <c r="F120" s="7"/>
    </row>
    <row r="121" spans="1:8" s="34" customFormat="1" x14ac:dyDescent="0.2">
      <c r="A121" s="50"/>
      <c r="D121" s="16"/>
      <c r="E121" s="46"/>
      <c r="F121" s="16"/>
    </row>
    <row r="122" spans="1:8" s="194" customFormat="1" x14ac:dyDescent="0.2">
      <c r="A122" s="177" t="s">
        <v>202</v>
      </c>
      <c r="B122" s="188" t="s">
        <v>195</v>
      </c>
    </row>
    <row r="123" spans="1:8" ht="13.5" thickBot="1" x14ac:dyDescent="0.25"/>
    <row r="124" spans="1:8" ht="13.5" thickBot="1" x14ac:dyDescent="0.25">
      <c r="A124" s="48"/>
      <c r="B124" s="20"/>
      <c r="C124" s="370" t="s">
        <v>104</v>
      </c>
      <c r="D124" s="14"/>
    </row>
    <row r="125" spans="1:8" x14ac:dyDescent="0.2">
      <c r="A125" s="48"/>
      <c r="B125" s="191" t="s">
        <v>196</v>
      </c>
      <c r="C125" s="733">
        <v>0.93643880344236063</v>
      </c>
      <c r="D125" s="6"/>
    </row>
    <row r="126" spans="1:8" x14ac:dyDescent="0.2">
      <c r="A126" s="48"/>
      <c r="B126" s="336" t="s">
        <v>197</v>
      </c>
      <c r="C126" s="577">
        <v>9.1996505378892091E-3</v>
      </c>
      <c r="D126" s="6"/>
    </row>
    <row r="127" spans="1:8" x14ac:dyDescent="0.2">
      <c r="A127" s="48"/>
      <c r="B127" s="336" t="s">
        <v>198</v>
      </c>
      <c r="C127" s="735">
        <v>6.5087659426837279E-4</v>
      </c>
      <c r="D127" s="6"/>
    </row>
    <row r="128" spans="1:8" x14ac:dyDescent="0.2">
      <c r="A128" s="48"/>
      <c r="B128" s="369" t="s">
        <v>426</v>
      </c>
      <c r="C128" s="735">
        <v>4.0514154954502134E-2</v>
      </c>
      <c r="D128" s="7"/>
    </row>
    <row r="129" spans="1:6" ht="13.5" thickBot="1" x14ac:dyDescent="0.25">
      <c r="A129" s="48"/>
      <c r="B129" s="351" t="s">
        <v>97</v>
      </c>
      <c r="C129" s="737">
        <v>1.3196514470979552E-2</v>
      </c>
      <c r="D129" s="7"/>
    </row>
    <row r="130" spans="1:6" x14ac:dyDescent="0.2">
      <c r="A130" s="48"/>
      <c r="C130" s="113"/>
    </row>
    <row r="131" spans="1:6" x14ac:dyDescent="0.2">
      <c r="A131" s="48"/>
    </row>
    <row r="132" spans="1:6" x14ac:dyDescent="0.2">
      <c r="A132" s="177" t="s">
        <v>203</v>
      </c>
      <c r="B132" s="188" t="s">
        <v>112</v>
      </c>
      <c r="C132" s="194"/>
    </row>
    <row r="133" spans="1:6" ht="13.5" thickBot="1" x14ac:dyDescent="0.25">
      <c r="A133" s="48"/>
    </row>
    <row r="134" spans="1:6" ht="13.5" thickBot="1" x14ac:dyDescent="0.25">
      <c r="A134" s="48"/>
      <c r="B134" s="196"/>
      <c r="C134" s="370" t="s">
        <v>104</v>
      </c>
      <c r="D134" s="14"/>
    </row>
    <row r="135" spans="1:6" x14ac:dyDescent="0.2">
      <c r="A135" s="48"/>
      <c r="B135" s="191" t="s">
        <v>63</v>
      </c>
      <c r="C135" s="733">
        <v>0.87523251439179406</v>
      </c>
      <c r="D135" s="6"/>
    </row>
    <row r="136" spans="1:6" x14ac:dyDescent="0.2">
      <c r="A136" s="48"/>
      <c r="B136" s="336" t="s">
        <v>65</v>
      </c>
      <c r="C136" s="577"/>
      <c r="D136" s="6"/>
    </row>
    <row r="137" spans="1:6" x14ac:dyDescent="0.2">
      <c r="A137" s="48"/>
      <c r="B137" s="336" t="s">
        <v>64</v>
      </c>
      <c r="C137" s="735">
        <v>0.12476748560820614</v>
      </c>
      <c r="D137" s="6"/>
    </row>
    <row r="138" spans="1:6" x14ac:dyDescent="0.2">
      <c r="A138" s="48"/>
      <c r="B138" s="371" t="s">
        <v>97</v>
      </c>
      <c r="C138" s="735"/>
      <c r="D138" s="7"/>
    </row>
    <row r="139" spans="1:6" ht="13.5" thickBot="1" x14ac:dyDescent="0.25">
      <c r="A139" s="48"/>
      <c r="B139" s="351" t="s">
        <v>111</v>
      </c>
      <c r="C139" s="737"/>
      <c r="D139" s="7"/>
    </row>
    <row r="140" spans="1:6" x14ac:dyDescent="0.2">
      <c r="A140" s="48"/>
      <c r="B140" s="195"/>
      <c r="C140" s="195"/>
    </row>
    <row r="141" spans="1:6" s="34" customFormat="1" x14ac:dyDescent="0.2">
      <c r="A141" s="50"/>
      <c r="B141" s="16"/>
      <c r="C141" s="16"/>
      <c r="D141" s="16"/>
      <c r="E141" s="416"/>
      <c r="F141" s="16"/>
    </row>
    <row r="142" spans="1:6" x14ac:dyDescent="0.2">
      <c r="A142" s="177" t="s">
        <v>204</v>
      </c>
      <c r="B142" s="188" t="s">
        <v>481</v>
      </c>
      <c r="C142" s="194"/>
      <c r="F142" s="7"/>
    </row>
    <row r="143" spans="1:6" ht="13.5" thickBot="1" x14ac:dyDescent="0.25">
      <c r="B143" s="22"/>
      <c r="F143" s="7"/>
    </row>
    <row r="144" spans="1:6" x14ac:dyDescent="0.2">
      <c r="A144" s="48"/>
      <c r="B144" s="251" t="s">
        <v>245</v>
      </c>
      <c r="C144" s="372"/>
      <c r="D144" s="738">
        <v>51273</v>
      </c>
      <c r="E144" s="7"/>
    </row>
    <row r="145" spans="1:37" ht="13.5" thickBot="1" x14ac:dyDescent="0.25">
      <c r="A145" s="3"/>
      <c r="B145" s="255" t="s">
        <v>243</v>
      </c>
      <c r="C145" s="373"/>
      <c r="D145" s="739">
        <v>1088660.2110272462</v>
      </c>
      <c r="E145" s="7"/>
    </row>
    <row r="146" spans="1:37" ht="13.5" thickBot="1" x14ac:dyDescent="0.25">
      <c r="A146" s="3"/>
      <c r="B146" s="35"/>
      <c r="C146" s="38"/>
      <c r="D146" s="586"/>
      <c r="E146" s="18"/>
    </row>
    <row r="147" spans="1:37" x14ac:dyDescent="0.2">
      <c r="A147" s="3"/>
      <c r="B147" s="385" t="s">
        <v>157</v>
      </c>
      <c r="C147" s="386"/>
      <c r="D147" s="740">
        <v>4.8755653910746696E-2</v>
      </c>
      <c r="E147" s="7"/>
    </row>
    <row r="148" spans="1:37" ht="13.5" thickBot="1" x14ac:dyDescent="0.25">
      <c r="A148" s="3"/>
      <c r="B148" s="286" t="s">
        <v>158</v>
      </c>
      <c r="C148" s="289"/>
      <c r="D148" s="741">
        <v>9.0636977478959366E-2</v>
      </c>
      <c r="E148" s="7"/>
    </row>
    <row r="149" spans="1:37" x14ac:dyDescent="0.2">
      <c r="A149" s="3"/>
    </row>
    <row r="150" spans="1:37" ht="13.5" thickBot="1" x14ac:dyDescent="0.25">
      <c r="A150" s="3"/>
    </row>
    <row r="151" spans="1:37" ht="26.25" thickBot="1" x14ac:dyDescent="0.25">
      <c r="A151" s="3"/>
      <c r="B151" s="562" t="s">
        <v>471</v>
      </c>
      <c r="C151" s="563" t="s">
        <v>67</v>
      </c>
      <c r="D151" s="564" t="s">
        <v>472</v>
      </c>
      <c r="E151" s="565" t="s">
        <v>473</v>
      </c>
    </row>
    <row r="152" spans="1:37" ht="13.5" thickBot="1" x14ac:dyDescent="0.25">
      <c r="A152" s="3"/>
      <c r="B152" s="251" t="s">
        <v>474</v>
      </c>
      <c r="C152" s="743">
        <v>38406</v>
      </c>
      <c r="D152" s="743">
        <v>4680.847243398217</v>
      </c>
      <c r="E152" s="744">
        <v>8.3857785442616267E-2</v>
      </c>
    </row>
    <row r="153" spans="1:37" ht="13.5" thickBot="1" x14ac:dyDescent="0.25">
      <c r="A153" s="3"/>
      <c r="B153" s="251" t="s">
        <v>475</v>
      </c>
      <c r="C153" s="743">
        <v>4353</v>
      </c>
      <c r="D153" s="743">
        <v>3066.8563773555547</v>
      </c>
      <c r="E153" s="744">
        <v>5.494299871424415E-2</v>
      </c>
    </row>
    <row r="154" spans="1:37" ht="13.5" thickBot="1" x14ac:dyDescent="0.25">
      <c r="A154" s="3"/>
      <c r="B154" s="251" t="s">
        <v>476</v>
      </c>
      <c r="C154" s="743">
        <v>6457</v>
      </c>
      <c r="D154" s="743">
        <v>14970.632386573465</v>
      </c>
      <c r="E154" s="744">
        <v>0.268200181149718</v>
      </c>
    </row>
    <row r="155" spans="1:37" ht="13.5" thickBot="1" x14ac:dyDescent="0.25">
      <c r="A155" s="3"/>
      <c r="B155" s="251" t="s">
        <v>477</v>
      </c>
      <c r="C155" s="743">
        <v>1116</v>
      </c>
      <c r="D155" s="743">
        <v>7695.0385980961582</v>
      </c>
      <c r="E155" s="744">
        <v>0.13785728569585393</v>
      </c>
    </row>
    <row r="156" spans="1:37" ht="13.5" thickBot="1" x14ac:dyDescent="0.25">
      <c r="A156" s="3"/>
      <c r="B156" s="251" t="s">
        <v>478</v>
      </c>
      <c r="C156" s="743">
        <v>847</v>
      </c>
      <c r="D156" s="743">
        <v>15328.373627605612</v>
      </c>
      <c r="E156" s="744">
        <v>0.2746091465943305</v>
      </c>
    </row>
    <row r="157" spans="1:37" ht="13.5" thickBot="1" x14ac:dyDescent="0.25">
      <c r="A157" s="3"/>
      <c r="B157" s="251" t="s">
        <v>479</v>
      </c>
      <c r="C157" s="743">
        <v>62</v>
      </c>
      <c r="D157" s="743">
        <v>4162.6102294483035</v>
      </c>
      <c r="E157" s="744">
        <v>7.457352426841822E-2</v>
      </c>
    </row>
    <row r="158" spans="1:37" ht="13.5" thickBot="1" x14ac:dyDescent="0.25">
      <c r="A158" s="3"/>
      <c r="B158" s="251" t="s">
        <v>480</v>
      </c>
      <c r="C158" s="743">
        <v>32</v>
      </c>
      <c r="D158" s="743">
        <v>5914.5165375226898</v>
      </c>
      <c r="E158" s="744">
        <v>0.1059590781348189</v>
      </c>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1:37" ht="13.5" thickBot="1" x14ac:dyDescent="0.25">
      <c r="A159" s="3"/>
      <c r="B159" s="251" t="s">
        <v>15</v>
      </c>
      <c r="C159" s="745">
        <f>SUM(C152:C158)</f>
        <v>51273</v>
      </c>
      <c r="D159" s="746">
        <f>SUM(D152:D158)</f>
        <v>55818.875</v>
      </c>
      <c r="E159" s="747">
        <f>SUM(E152:E158)</f>
        <v>0.99999999999999989</v>
      </c>
      <c r="O159" s="742"/>
      <c r="P159" s="742"/>
      <c r="Q159" s="742"/>
      <c r="R159" s="742"/>
      <c r="S159" s="742"/>
      <c r="T159" s="742"/>
      <c r="U159" s="742"/>
      <c r="V159" s="742"/>
      <c r="W159" s="742"/>
      <c r="X159" s="742"/>
      <c r="Y159" s="742"/>
      <c r="Z159" s="742"/>
      <c r="AA159" s="742"/>
      <c r="AB159" s="742"/>
      <c r="AC159" s="742"/>
      <c r="AD159" s="742"/>
      <c r="AE159" s="742"/>
      <c r="AF159" s="742"/>
      <c r="AG159" s="742"/>
      <c r="AH159" s="742"/>
      <c r="AI159" s="742"/>
      <c r="AJ159" s="742"/>
      <c r="AK159" s="742"/>
    </row>
    <row r="160" spans="1:37" x14ac:dyDescent="0.2">
      <c r="A160" s="3"/>
    </row>
    <row r="161" spans="1:13" s="34" customFormat="1" x14ac:dyDescent="0.2"/>
    <row r="162" spans="1:13" x14ac:dyDescent="0.2">
      <c r="A162" s="171" t="s">
        <v>329</v>
      </c>
      <c r="B162" s="197" t="s">
        <v>246</v>
      </c>
      <c r="C162" s="171"/>
      <c r="F162" s="7"/>
    </row>
    <row r="164" spans="1:13" ht="13.5" thickBot="1" x14ac:dyDescent="0.25"/>
    <row r="165" spans="1:13" ht="13.5" thickBot="1" x14ac:dyDescent="0.25">
      <c r="B165" s="26"/>
      <c r="C165" s="315" t="s">
        <v>15</v>
      </c>
      <c r="D165" s="292" t="s">
        <v>75</v>
      </c>
      <c r="E165" s="319" t="s">
        <v>76</v>
      </c>
    </row>
    <row r="166" spans="1:13" ht="13.5" thickBot="1" x14ac:dyDescent="0.25">
      <c r="B166" s="286" t="s">
        <v>14</v>
      </c>
      <c r="C166" s="411">
        <v>0</v>
      </c>
      <c r="D166" s="412">
        <v>0</v>
      </c>
      <c r="E166" s="419">
        <v>0</v>
      </c>
    </row>
    <row r="167" spans="1:13" x14ac:dyDescent="0.2">
      <c r="B167" s="33"/>
      <c r="C167" s="16"/>
      <c r="D167" s="16"/>
      <c r="E167" s="39"/>
      <c r="F167" s="34"/>
    </row>
    <row r="168" spans="1:13" ht="13.5" thickBot="1" x14ac:dyDescent="0.25">
      <c r="A168" s="48"/>
      <c r="B168" s="12"/>
      <c r="F168" s="3"/>
    </row>
    <row r="169" spans="1:13" s="16" customFormat="1" x14ac:dyDescent="0.2">
      <c r="A169" s="52"/>
      <c r="B169" s="232" t="s">
        <v>369</v>
      </c>
      <c r="C169" s="233"/>
      <c r="D169" s="233"/>
      <c r="E169" s="233"/>
      <c r="F169" s="233"/>
      <c r="G169" s="233"/>
      <c r="H169" s="233"/>
      <c r="I169" s="233"/>
      <c r="J169" s="233"/>
      <c r="K169" s="233"/>
      <c r="L169" s="233"/>
      <c r="M169" s="374"/>
    </row>
    <row r="170" spans="1:13" ht="25.5" x14ac:dyDescent="0.2">
      <c r="A170" s="48"/>
      <c r="B170" s="375" t="s">
        <v>1</v>
      </c>
      <c r="C170" s="376" t="s">
        <v>69</v>
      </c>
      <c r="D170" s="376" t="s">
        <v>363</v>
      </c>
      <c r="E170" s="377"/>
      <c r="F170" s="378" t="s">
        <v>73</v>
      </c>
      <c r="G170" s="379"/>
      <c r="H170" s="376" t="s">
        <v>149</v>
      </c>
      <c r="I170" s="376" t="s">
        <v>70</v>
      </c>
      <c r="J170" s="376" t="s">
        <v>72</v>
      </c>
      <c r="K170" s="376" t="s">
        <v>71</v>
      </c>
      <c r="L170" s="376" t="s">
        <v>332</v>
      </c>
      <c r="M170" s="380" t="s">
        <v>77</v>
      </c>
    </row>
    <row r="171" spans="1:13" x14ac:dyDescent="0.2">
      <c r="A171" s="48"/>
      <c r="B171" s="381"/>
      <c r="C171" s="382"/>
      <c r="D171" s="382"/>
      <c r="E171" s="383" t="s">
        <v>24</v>
      </c>
      <c r="F171" s="383" t="s">
        <v>22</v>
      </c>
      <c r="G171" s="383" t="s">
        <v>23</v>
      </c>
      <c r="H171" s="382"/>
      <c r="I171" s="382"/>
      <c r="J171" s="382"/>
      <c r="K171" s="382"/>
      <c r="L171" s="382"/>
      <c r="M171" s="384"/>
    </row>
    <row r="172" spans="1:13" x14ac:dyDescent="0.2">
      <c r="A172" s="48"/>
      <c r="B172" s="198"/>
      <c r="C172" s="198"/>
      <c r="D172" s="413"/>
      <c r="E172" s="198"/>
      <c r="F172" s="198"/>
      <c r="G172" s="202"/>
      <c r="H172" s="202"/>
      <c r="I172" s="205"/>
      <c r="J172" s="202"/>
      <c r="K172" s="207"/>
      <c r="L172" s="202"/>
      <c r="M172" s="208"/>
    </row>
    <row r="173" spans="1:13" ht="13.5" thickBot="1" x14ac:dyDescent="0.25">
      <c r="A173" s="48"/>
      <c r="B173" s="200"/>
      <c r="C173" s="200"/>
      <c r="D173" s="414"/>
      <c r="E173" s="200"/>
      <c r="F173" s="203"/>
      <c r="G173" s="204"/>
      <c r="H173" s="204"/>
      <c r="I173" s="206"/>
      <c r="J173" s="206"/>
      <c r="K173" s="204"/>
      <c r="L173" s="204"/>
      <c r="M173" s="209"/>
    </row>
    <row r="174" spans="1:13" x14ac:dyDescent="0.2">
      <c r="A174" s="48"/>
    </row>
    <row r="175" spans="1:13" ht="13.5" thickBot="1" x14ac:dyDescent="0.25">
      <c r="A175" s="48"/>
      <c r="B175" s="12"/>
      <c r="F175" s="3"/>
    </row>
    <row r="176" spans="1:13" s="16" customFormat="1" x14ac:dyDescent="0.2">
      <c r="A176" s="52"/>
      <c r="B176" s="232" t="s">
        <v>370</v>
      </c>
      <c r="C176" s="233"/>
      <c r="D176" s="233"/>
      <c r="E176" s="233"/>
      <c r="F176" s="233"/>
      <c r="G176" s="233"/>
      <c r="H176" s="233"/>
      <c r="I176" s="233"/>
      <c r="J176" s="374"/>
    </row>
    <row r="177" spans="1:10" ht="25.5" x14ac:dyDescent="0.2">
      <c r="A177" s="48"/>
      <c r="B177" s="375" t="s">
        <v>1</v>
      </c>
      <c r="C177" s="376" t="s">
        <v>69</v>
      </c>
      <c r="D177" s="376" t="s">
        <v>363</v>
      </c>
      <c r="E177" s="377"/>
      <c r="F177" s="378" t="s">
        <v>73</v>
      </c>
      <c r="G177" s="379"/>
      <c r="H177" s="376" t="s">
        <v>149</v>
      </c>
      <c r="I177" s="376" t="s">
        <v>332</v>
      </c>
      <c r="J177" s="380" t="s">
        <v>77</v>
      </c>
    </row>
    <row r="178" spans="1:10" x14ac:dyDescent="0.2">
      <c r="A178" s="48"/>
      <c r="B178" s="381"/>
      <c r="C178" s="382"/>
      <c r="D178" s="382"/>
      <c r="E178" s="383" t="s">
        <v>24</v>
      </c>
      <c r="F178" s="383" t="s">
        <v>22</v>
      </c>
      <c r="G178" s="383" t="s">
        <v>23</v>
      </c>
      <c r="H178" s="382"/>
      <c r="I178" s="382"/>
      <c r="J178" s="384"/>
    </row>
    <row r="179" spans="1:10" x14ac:dyDescent="0.2">
      <c r="A179" s="48"/>
      <c r="B179" s="198"/>
      <c r="C179" s="198"/>
      <c r="D179" s="199"/>
      <c r="E179" s="202"/>
      <c r="F179" s="202"/>
      <c r="G179" s="202"/>
      <c r="H179" s="202"/>
      <c r="I179" s="205"/>
      <c r="J179" s="210"/>
    </row>
    <row r="180" spans="1:10" ht="13.5" thickBot="1" x14ac:dyDescent="0.25">
      <c r="A180" s="48"/>
      <c r="B180" s="200"/>
      <c r="C180" s="200"/>
      <c r="D180" s="201"/>
      <c r="E180" s="204"/>
      <c r="F180" s="204"/>
      <c r="G180" s="204"/>
      <c r="H180" s="204"/>
      <c r="I180" s="206"/>
      <c r="J180" s="211"/>
    </row>
    <row r="181" spans="1:10" x14ac:dyDescent="0.2">
      <c r="A181" s="48"/>
    </row>
  </sheetData>
  <sheetProtection password="A1F0" sheet="1" objects="1" scenarios="1"/>
  <phoneticPr fontId="2" type="noConversion"/>
  <pageMargins left="0.78740157499999996" right="0.78740157499999996" top="0.984251969" bottom="0.984251969" header="0.4921259845" footer="0.4921259845"/>
  <pageSetup paperSize="8" scale="55" fitToHeight="3" orientation="portrait" r:id="rId1"/>
  <headerFooter alignWithMargins="0"/>
  <rowBreaks count="1" manualBreakCount="1">
    <brk id="130" max="16383" man="1"/>
  </rowBreaks>
  <ignoredErrors>
    <ignoredError sqref="A10:A62 A122 A111 A132 A142 A162" numberStoredAsText="1"/>
    <ignoredError sqref="N3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pageSetUpPr fitToPage="1"/>
  </sheetPr>
  <dimension ref="A1:R70"/>
  <sheetViews>
    <sheetView showGridLines="0" view="pageBreakPreview" zoomScale="85" zoomScaleNormal="100" zoomScaleSheetLayoutView="85" workbookViewId="0">
      <selection activeCell="N23" sqref="N23"/>
    </sheetView>
  </sheetViews>
  <sheetFormatPr baseColWidth="10" defaultColWidth="11.42578125" defaultRowHeight="12.75" x14ac:dyDescent="0.2"/>
  <cols>
    <col min="1" max="1" width="5.5703125" customWidth="1"/>
    <col min="4" max="4" width="11.5703125" customWidth="1"/>
    <col min="5" max="6" width="11.5703125" bestFit="1" customWidth="1"/>
    <col min="7" max="7" width="11.140625" bestFit="1" customWidth="1"/>
    <col min="8" max="8" width="11.5703125" bestFit="1" customWidth="1"/>
    <col min="11" max="11" width="18.7109375" customWidth="1"/>
    <col min="12" max="12" width="24.42578125" customWidth="1"/>
    <col min="13" max="13" width="14.140625" customWidth="1"/>
  </cols>
  <sheetData>
    <row r="1" spans="1:18" s="150" customFormat="1" x14ac:dyDescent="0.2">
      <c r="A1" s="148"/>
      <c r="B1" s="149" t="s">
        <v>68</v>
      </c>
      <c r="K1" s="151"/>
    </row>
    <row r="2" spans="1:18" ht="13.5" thickBot="1" x14ac:dyDescent="0.25">
      <c r="A2" s="4"/>
      <c r="H2" s="20"/>
      <c r="K2" s="24"/>
    </row>
    <row r="3" spans="1:18" ht="13.5" thickBot="1" x14ac:dyDescent="0.25">
      <c r="A3" s="4"/>
      <c r="B3" s="179" t="s">
        <v>191</v>
      </c>
      <c r="C3" s="229" t="s">
        <v>449</v>
      </c>
      <c r="D3" s="25"/>
      <c r="E3" s="229"/>
      <c r="F3" s="229"/>
      <c r="G3" s="415"/>
      <c r="H3" s="25"/>
      <c r="I3" s="28"/>
      <c r="K3" s="24"/>
    </row>
    <row r="4" spans="1:18" ht="13.5" thickBot="1" x14ac:dyDescent="0.25">
      <c r="A4" s="4"/>
      <c r="B4" s="179" t="s">
        <v>192</v>
      </c>
      <c r="C4" s="661" t="s">
        <v>499</v>
      </c>
      <c r="I4" s="71"/>
      <c r="K4" s="24"/>
    </row>
    <row r="5" spans="1:18" x14ac:dyDescent="0.2">
      <c r="A5" s="4"/>
      <c r="B5" s="179"/>
      <c r="C5" s="228"/>
      <c r="K5" s="24"/>
    </row>
    <row r="6" spans="1:18" s="34" customFormat="1" ht="21.75" customHeight="1" x14ac:dyDescent="0.2">
      <c r="A6" s="49"/>
      <c r="B6" s="227"/>
      <c r="C6" s="227"/>
      <c r="D6" s="227"/>
      <c r="E6" s="227"/>
      <c r="F6" s="227"/>
      <c r="G6" s="227"/>
      <c r="H6" s="227"/>
      <c r="I6" s="227"/>
      <c r="J6" s="19"/>
      <c r="K6" s="19"/>
    </row>
    <row r="7" spans="1:18" s="404" customFormat="1" x14ac:dyDescent="0.2">
      <c r="A7" s="403">
        <v>6</v>
      </c>
      <c r="B7" s="404" t="s">
        <v>85</v>
      </c>
    </row>
    <row r="8" spans="1:18" x14ac:dyDescent="0.2">
      <c r="A8" s="4"/>
      <c r="D8" s="7"/>
      <c r="E8" s="7"/>
      <c r="F8" s="7"/>
    </row>
    <row r="9" spans="1:18" x14ac:dyDescent="0.2">
      <c r="A9" s="4"/>
      <c r="D9" s="7"/>
      <c r="E9" s="400"/>
      <c r="F9" s="7"/>
    </row>
    <row r="10" spans="1:18" s="171" customFormat="1" x14ac:dyDescent="0.2">
      <c r="A10" s="169" t="s">
        <v>187</v>
      </c>
      <c r="B10" s="170" t="s">
        <v>86</v>
      </c>
      <c r="R10" s="220"/>
    </row>
    <row r="11" spans="1:18" ht="13.5" thickBot="1" x14ac:dyDescent="0.25">
      <c r="A11" s="4"/>
      <c r="B11" s="12"/>
      <c r="L11" s="134"/>
    </row>
    <row r="12" spans="1:18" ht="13.5" thickBot="1" x14ac:dyDescent="0.25">
      <c r="A12" s="4"/>
      <c r="D12" s="387" t="s">
        <v>499</v>
      </c>
      <c r="E12" s="387" t="s">
        <v>486</v>
      </c>
      <c r="F12" s="387" t="s">
        <v>445</v>
      </c>
      <c r="G12" s="387" t="s">
        <v>447</v>
      </c>
      <c r="H12" s="387" t="s">
        <v>446</v>
      </c>
      <c r="J12" s="657"/>
      <c r="K12" s="657"/>
      <c r="L12" s="657"/>
      <c r="M12" s="657"/>
      <c r="N12" s="668"/>
    </row>
    <row r="13" spans="1:18" x14ac:dyDescent="0.2">
      <c r="A13" s="4"/>
      <c r="B13" s="251" t="s">
        <v>88</v>
      </c>
      <c r="C13" s="252"/>
      <c r="D13" s="231">
        <v>31188826673.342812</v>
      </c>
      <c r="E13" s="231">
        <v>33684879327.142815</v>
      </c>
      <c r="F13" s="222">
        <v>34067864325.047695</v>
      </c>
      <c r="G13" s="221">
        <v>36483391750.327698</v>
      </c>
      <c r="H13" s="213">
        <v>41250785481.067696</v>
      </c>
      <c r="J13" s="566"/>
      <c r="K13" s="566"/>
      <c r="L13" s="566"/>
      <c r="M13" s="566"/>
      <c r="N13" s="566"/>
    </row>
    <row r="14" spans="1:18" ht="13.5" thickBot="1" x14ac:dyDescent="0.25">
      <c r="A14" s="4"/>
      <c r="B14" s="259" t="s">
        <v>89</v>
      </c>
      <c r="C14" s="260"/>
      <c r="D14" s="231">
        <v>19550037647.438789</v>
      </c>
      <c r="E14" s="231">
        <v>18531604883.770466</v>
      </c>
      <c r="F14" s="222">
        <v>18727480058.824059</v>
      </c>
      <c r="G14" s="222">
        <v>19732705061.409763</v>
      </c>
      <c r="H14" s="214">
        <v>21900654875</v>
      </c>
      <c r="J14" s="566"/>
      <c r="K14" s="566"/>
      <c r="L14" s="566"/>
      <c r="M14" s="566"/>
      <c r="N14" s="566"/>
    </row>
    <row r="15" spans="1:18" ht="13.5" thickBot="1" x14ac:dyDescent="0.25">
      <c r="A15" s="4"/>
      <c r="B15" s="267" t="s">
        <v>87</v>
      </c>
      <c r="C15" s="269"/>
      <c r="D15" s="598">
        <f>+D13+D14</f>
        <v>50738864320.781601</v>
      </c>
      <c r="E15" s="598">
        <v>52216484210.913284</v>
      </c>
      <c r="F15" s="223">
        <f>SUM(F13:F14)</f>
        <v>52795344383.87175</v>
      </c>
      <c r="G15" s="223">
        <v>56216096811.737457</v>
      </c>
      <c r="H15" s="215">
        <v>63151540356.067696</v>
      </c>
      <c r="J15" s="566"/>
      <c r="K15" s="566"/>
      <c r="L15" s="566"/>
      <c r="M15" s="566"/>
      <c r="N15" s="566"/>
    </row>
    <row r="16" spans="1:18" ht="13.5" thickBot="1" x14ac:dyDescent="0.25">
      <c r="A16" s="4"/>
      <c r="B16" s="225"/>
      <c r="C16" s="225"/>
      <c r="D16" s="599"/>
      <c r="E16" s="599"/>
      <c r="F16" s="224"/>
      <c r="G16" s="224"/>
      <c r="H16" s="216"/>
      <c r="J16" s="566"/>
      <c r="K16" s="566"/>
      <c r="L16" s="566"/>
      <c r="M16" s="566"/>
    </row>
    <row r="17" spans="1:14" x14ac:dyDescent="0.2">
      <c r="A17" s="4"/>
      <c r="B17" s="251" t="s">
        <v>90</v>
      </c>
      <c r="C17" s="252"/>
      <c r="D17" s="230">
        <v>45720893836.740005</v>
      </c>
      <c r="E17" s="230">
        <v>46121347360.5</v>
      </c>
      <c r="F17" s="221">
        <v>45714629513.230003</v>
      </c>
      <c r="G17" s="221">
        <v>48366075695.199997</v>
      </c>
      <c r="H17" s="213">
        <v>51455606531.790009</v>
      </c>
      <c r="J17" s="566"/>
      <c r="K17" s="566"/>
      <c r="L17" s="566"/>
      <c r="M17" s="566"/>
      <c r="N17" s="566"/>
    </row>
    <row r="18" spans="1:14" x14ac:dyDescent="0.2">
      <c r="A18" s="4"/>
      <c r="B18" s="259" t="s">
        <v>91</v>
      </c>
      <c r="C18" s="260"/>
      <c r="D18" s="231">
        <v>1350625949.6674256</v>
      </c>
      <c r="E18" s="231">
        <v>1528720762.1674256</v>
      </c>
      <c r="F18" s="222">
        <v>2120836519.77</v>
      </c>
      <c r="G18" s="222">
        <v>2506644118.6375213</v>
      </c>
      <c r="H18" s="214">
        <v>5467484897.5224867</v>
      </c>
      <c r="J18" s="566"/>
      <c r="K18" s="566"/>
      <c r="L18" s="566"/>
      <c r="M18" s="566"/>
      <c r="N18" s="566"/>
    </row>
    <row r="19" spans="1:14" x14ac:dyDescent="0.2">
      <c r="A19" s="4"/>
      <c r="B19" s="259" t="s">
        <v>92</v>
      </c>
      <c r="C19" s="260"/>
      <c r="D19" s="231">
        <v>1208265276.3053846</v>
      </c>
      <c r="E19" s="231">
        <v>1656822117.6053846</v>
      </c>
      <c r="F19" s="222">
        <v>1656822115.5276923</v>
      </c>
      <c r="G19" s="222">
        <v>1704522115.5276923</v>
      </c>
      <c r="H19" s="214">
        <v>1762610186.9876924</v>
      </c>
      <c r="J19" s="566"/>
      <c r="K19" s="566"/>
      <c r="L19" s="566"/>
      <c r="M19" s="566"/>
      <c r="N19" s="566"/>
    </row>
    <row r="20" spans="1:14" x14ac:dyDescent="0.2">
      <c r="A20" s="4"/>
      <c r="B20" s="259" t="s">
        <v>93</v>
      </c>
      <c r="C20" s="260"/>
      <c r="D20" s="231">
        <v>618615027.55999994</v>
      </c>
      <c r="E20" s="231">
        <v>622861027.55999994</v>
      </c>
      <c r="F20" s="222">
        <v>689142794.42999995</v>
      </c>
      <c r="G20" s="222">
        <v>1025277248.2099999</v>
      </c>
      <c r="H20" s="214">
        <v>1626542718.2099998</v>
      </c>
      <c r="J20" s="566"/>
      <c r="K20" s="566"/>
      <c r="L20" s="566"/>
      <c r="M20" s="566"/>
      <c r="N20" s="566"/>
    </row>
    <row r="21" spans="1:14" x14ac:dyDescent="0.2">
      <c r="A21" s="4"/>
      <c r="B21" s="259" t="s">
        <v>371</v>
      </c>
      <c r="C21" s="260"/>
      <c r="D21" s="231">
        <v>993432175</v>
      </c>
      <c r="E21" s="231">
        <v>993432175</v>
      </c>
      <c r="F21" s="222">
        <v>993432175</v>
      </c>
      <c r="G21" s="222">
        <v>993432175</v>
      </c>
      <c r="H21" s="214">
        <v>1036987175</v>
      </c>
      <c r="J21" s="566"/>
      <c r="K21" s="566"/>
      <c r="L21" s="566"/>
      <c r="M21" s="566"/>
      <c r="N21" s="566"/>
    </row>
    <row r="22" spans="1:14" ht="13.5" thickBot="1" x14ac:dyDescent="0.25">
      <c r="A22" s="4"/>
      <c r="B22" s="259" t="s">
        <v>97</v>
      </c>
      <c r="C22" s="260"/>
      <c r="D22" s="231">
        <v>847032055.50878966</v>
      </c>
      <c r="E22" s="231">
        <v>1293300768.0804656</v>
      </c>
      <c r="F22" s="222">
        <v>1620442963.2740741</v>
      </c>
      <c r="G22" s="222">
        <v>1620145459.1622467</v>
      </c>
      <c r="H22" s="214">
        <v>1802308846.5575104</v>
      </c>
      <c r="J22" s="566"/>
      <c r="K22" s="566"/>
      <c r="L22" s="566"/>
      <c r="M22" s="566"/>
      <c r="N22" s="566"/>
    </row>
    <row r="23" spans="1:14" ht="13.5" thickBot="1" x14ac:dyDescent="0.25">
      <c r="A23" s="4"/>
      <c r="B23" s="267" t="s">
        <v>87</v>
      </c>
      <c r="C23" s="269"/>
      <c r="D23" s="598">
        <f>SUM(D17:D22)</f>
        <v>50738864320.781601</v>
      </c>
      <c r="E23" s="598">
        <v>52216484210.913277</v>
      </c>
      <c r="F23" s="223">
        <f>SUM(F17:F22)</f>
        <v>52795306081.231766</v>
      </c>
      <c r="G23" s="223">
        <v>56216096811.737457</v>
      </c>
      <c r="H23" s="215">
        <v>63151540356.067696</v>
      </c>
      <c r="J23" s="566"/>
      <c r="K23" s="566"/>
      <c r="L23" s="566"/>
      <c r="M23" s="566"/>
      <c r="N23" s="566"/>
    </row>
    <row r="24" spans="1:14" ht="13.5" thickBot="1" x14ac:dyDescent="0.25">
      <c r="A24" s="4"/>
      <c r="B24" s="225"/>
      <c r="C24" s="225"/>
      <c r="D24" s="599"/>
      <c r="E24" s="599"/>
      <c r="F24" s="224"/>
      <c r="G24" s="224"/>
      <c r="H24" s="216"/>
      <c r="J24" s="566"/>
      <c r="K24" s="566"/>
      <c r="L24" s="566"/>
      <c r="M24" s="566"/>
    </row>
    <row r="25" spans="1:14" x14ac:dyDescent="0.2">
      <c r="A25" s="4"/>
      <c r="B25" s="251" t="s">
        <v>95</v>
      </c>
      <c r="C25" s="252"/>
      <c r="D25" s="230">
        <v>41657818812.112808</v>
      </c>
      <c r="E25" s="230">
        <v>42822450465.912811</v>
      </c>
      <c r="F25" s="230">
        <v>41493520463.817696</v>
      </c>
      <c r="G25" s="217">
        <v>44041911094.597694</v>
      </c>
      <c r="H25" s="217">
        <v>49423018803.164886</v>
      </c>
      <c r="J25" s="566"/>
      <c r="K25" s="566"/>
      <c r="L25" s="566"/>
      <c r="M25" s="566"/>
      <c r="N25" s="566"/>
    </row>
    <row r="26" spans="1:14" x14ac:dyDescent="0.2">
      <c r="A26" s="4"/>
      <c r="B26" s="259" t="s">
        <v>96</v>
      </c>
      <c r="C26" s="260"/>
      <c r="D26" s="231">
        <v>1364041181.45</v>
      </c>
      <c r="E26" s="231">
        <v>1312656181.45</v>
      </c>
      <c r="F26" s="231">
        <v>3710556386.3199997</v>
      </c>
      <c r="G26" s="218">
        <v>4166364880.3199997</v>
      </c>
      <c r="H26" s="218">
        <v>3347090770.4499998</v>
      </c>
      <c r="J26" s="566"/>
      <c r="K26" s="566"/>
      <c r="L26" s="566"/>
      <c r="M26" s="566"/>
      <c r="N26" s="566"/>
    </row>
    <row r="27" spans="1:14" ht="13.5" thickBot="1" x14ac:dyDescent="0.25">
      <c r="A27" s="4"/>
      <c r="B27" s="259" t="s">
        <v>97</v>
      </c>
      <c r="C27" s="260"/>
      <c r="D27" s="231">
        <v>7717004327.2187891</v>
      </c>
      <c r="E27" s="231">
        <v>8081377563.5504646</v>
      </c>
      <c r="F27" s="231">
        <v>7591267533.7340593</v>
      </c>
      <c r="G27" s="218">
        <v>8007820836.8197651</v>
      </c>
      <c r="H27" s="218">
        <v>10382330781.752501</v>
      </c>
      <c r="J27" s="566"/>
      <c r="K27" s="566"/>
      <c r="L27" s="566"/>
      <c r="M27" s="566"/>
      <c r="N27" s="566"/>
    </row>
    <row r="28" spans="1:14" ht="13.5" thickBot="1" x14ac:dyDescent="0.25">
      <c r="A28" s="4"/>
      <c r="B28" s="267" t="s">
        <v>87</v>
      </c>
      <c r="C28" s="269"/>
      <c r="D28" s="598">
        <f>SUM(D25:D27)</f>
        <v>50738864320.781593</v>
      </c>
      <c r="E28" s="598">
        <v>52216484210.913269</v>
      </c>
      <c r="F28" s="223">
        <f>SUM(F25:F27)</f>
        <v>52795344383.871758</v>
      </c>
      <c r="G28" s="215">
        <v>56216096811.737457</v>
      </c>
      <c r="H28" s="215">
        <v>63152440355.367386</v>
      </c>
      <c r="J28" s="566"/>
      <c r="K28" s="566"/>
      <c r="L28" s="566"/>
      <c r="M28" s="566"/>
      <c r="N28" s="669"/>
    </row>
    <row r="29" spans="1:14" x14ac:dyDescent="0.2">
      <c r="A29" s="4"/>
      <c r="L29" s="388"/>
      <c r="M29" s="388"/>
    </row>
    <row r="30" spans="1:14" x14ac:dyDescent="0.2">
      <c r="A30" s="4"/>
      <c r="L30" s="388"/>
      <c r="M30" s="388"/>
    </row>
    <row r="31" spans="1:14" x14ac:dyDescent="0.2">
      <c r="A31" s="169" t="s">
        <v>188</v>
      </c>
      <c r="B31" s="170" t="s">
        <v>94</v>
      </c>
    </row>
    <row r="32" spans="1:14" ht="13.5" thickBot="1" x14ac:dyDescent="0.25"/>
    <row r="33" spans="1:15" ht="13.5" thickBot="1" x14ac:dyDescent="0.25">
      <c r="D33" s="387" t="str">
        <f>+D12</f>
        <v>9/30/2015</v>
      </c>
      <c r="E33" s="387" t="s">
        <v>486</v>
      </c>
      <c r="F33" s="387" t="s">
        <v>445</v>
      </c>
      <c r="G33" s="387" t="s">
        <v>447</v>
      </c>
      <c r="H33" s="387" t="s">
        <v>446</v>
      </c>
      <c r="J33" s="657"/>
      <c r="K33" s="657"/>
      <c r="L33" s="657"/>
      <c r="M33" s="657"/>
    </row>
    <row r="34" spans="1:15" x14ac:dyDescent="0.2">
      <c r="A34" s="4"/>
      <c r="B34" s="251" t="s">
        <v>88</v>
      </c>
      <c r="C34" s="252"/>
      <c r="D34" s="231">
        <v>2950000000</v>
      </c>
      <c r="E34" s="600">
        <v>2750</v>
      </c>
      <c r="F34" s="389">
        <v>1500</v>
      </c>
      <c r="G34" s="389">
        <v>0</v>
      </c>
      <c r="H34" s="186">
        <v>4687</v>
      </c>
      <c r="J34" s="438"/>
      <c r="K34" s="438"/>
      <c r="L34" s="438"/>
      <c r="M34" s="438"/>
    </row>
    <row r="35" spans="1:15" ht="13.5" thickBot="1" x14ac:dyDescent="0.25">
      <c r="A35" s="4"/>
      <c r="B35" s="259" t="s">
        <v>89</v>
      </c>
      <c r="C35" s="260"/>
      <c r="D35" s="231">
        <v>1803000000</v>
      </c>
      <c r="E35" s="601">
        <v>1268</v>
      </c>
      <c r="F35" s="390">
        <v>1559</v>
      </c>
      <c r="G35" s="390">
        <v>0</v>
      </c>
      <c r="H35" s="219">
        <v>1414</v>
      </c>
      <c r="J35" s="438"/>
      <c r="K35" s="438"/>
      <c r="L35" s="438"/>
      <c r="M35" s="438"/>
      <c r="O35" s="667"/>
    </row>
    <row r="36" spans="1:15" ht="13.5" thickBot="1" x14ac:dyDescent="0.25">
      <c r="A36" s="4"/>
      <c r="B36" s="267" t="s">
        <v>87</v>
      </c>
      <c r="C36" s="269"/>
      <c r="D36" s="598">
        <f>SUM(D34:D35)</f>
        <v>4753000000</v>
      </c>
      <c r="E36" s="602">
        <v>4018</v>
      </c>
      <c r="F36" s="391">
        <f>+F34+F35</f>
        <v>3059</v>
      </c>
      <c r="G36" s="391">
        <v>0</v>
      </c>
      <c r="H36" s="163">
        <v>6101</v>
      </c>
      <c r="J36" s="438"/>
      <c r="K36" s="438"/>
      <c r="L36" s="438"/>
      <c r="M36" s="438"/>
    </row>
    <row r="37" spans="1:15" ht="13.5" thickBot="1" x14ac:dyDescent="0.25">
      <c r="A37" s="4"/>
      <c r="B37" s="225"/>
      <c r="C37" s="225"/>
      <c r="D37" s="603"/>
      <c r="E37" s="603"/>
      <c r="F37" s="392"/>
      <c r="G37" s="392"/>
      <c r="H37" s="216"/>
      <c r="J37" s="438"/>
      <c r="K37" s="438"/>
      <c r="L37" s="438"/>
      <c r="M37" s="438"/>
    </row>
    <row r="38" spans="1:15" x14ac:dyDescent="0.2">
      <c r="A38" s="4"/>
      <c r="B38" s="251" t="s">
        <v>90</v>
      </c>
      <c r="C38" s="252"/>
      <c r="D38" s="230">
        <f>+D36</f>
        <v>4753000000</v>
      </c>
      <c r="E38" s="600">
        <v>4018</v>
      </c>
      <c r="F38" s="389">
        <f>+F36</f>
        <v>3059</v>
      </c>
      <c r="G38" s="389">
        <v>0</v>
      </c>
      <c r="H38" s="186">
        <v>5409</v>
      </c>
      <c r="J38" s="438"/>
      <c r="K38" s="438"/>
      <c r="L38" s="438"/>
      <c r="M38" s="438"/>
    </row>
    <row r="39" spans="1:15" x14ac:dyDescent="0.2">
      <c r="A39" s="4"/>
      <c r="B39" s="259" t="s">
        <v>91</v>
      </c>
      <c r="C39" s="260"/>
      <c r="D39" s="601">
        <v>0</v>
      </c>
      <c r="E39" s="601">
        <v>0</v>
      </c>
      <c r="F39" s="390">
        <v>0</v>
      </c>
      <c r="G39" s="390">
        <v>0</v>
      </c>
      <c r="H39" s="219">
        <v>276</v>
      </c>
      <c r="J39" s="438"/>
      <c r="K39" s="438"/>
      <c r="L39" s="438"/>
      <c r="M39" s="438"/>
    </row>
    <row r="40" spans="1:15" x14ac:dyDescent="0.2">
      <c r="A40" s="4"/>
      <c r="B40" s="259" t="s">
        <v>92</v>
      </c>
      <c r="C40" s="260"/>
      <c r="D40" s="601">
        <v>0</v>
      </c>
      <c r="E40" s="601">
        <v>0</v>
      </c>
      <c r="F40" s="390">
        <v>0</v>
      </c>
      <c r="G40" s="390">
        <v>0</v>
      </c>
      <c r="H40" s="219">
        <v>288</v>
      </c>
      <c r="J40" s="438"/>
      <c r="K40" s="438"/>
      <c r="L40" s="438"/>
      <c r="M40" s="438"/>
    </row>
    <row r="41" spans="1:15" x14ac:dyDescent="0.2">
      <c r="A41" s="4"/>
      <c r="B41" s="259" t="s">
        <v>93</v>
      </c>
      <c r="C41" s="260"/>
      <c r="D41" s="601">
        <v>0</v>
      </c>
      <c r="E41" s="601">
        <v>0</v>
      </c>
      <c r="F41" s="390">
        <v>0</v>
      </c>
      <c r="G41" s="390">
        <v>0</v>
      </c>
      <c r="H41" s="219">
        <v>0</v>
      </c>
      <c r="J41" s="438"/>
      <c r="K41" s="438"/>
      <c r="L41" s="438"/>
      <c r="M41" s="438"/>
    </row>
    <row r="42" spans="1:15" x14ac:dyDescent="0.2">
      <c r="A42" s="4"/>
      <c r="B42" s="259" t="s">
        <v>371</v>
      </c>
      <c r="C42" s="260"/>
      <c r="D42" s="601">
        <v>0</v>
      </c>
      <c r="E42" s="601">
        <v>0</v>
      </c>
      <c r="F42" s="390">
        <v>0</v>
      </c>
      <c r="G42" s="390">
        <v>0</v>
      </c>
      <c r="H42" s="219">
        <v>0</v>
      </c>
      <c r="J42" s="438"/>
      <c r="K42" s="438"/>
      <c r="L42" s="438"/>
      <c r="M42" s="438"/>
    </row>
    <row r="43" spans="1:15" ht="13.5" thickBot="1" x14ac:dyDescent="0.25">
      <c r="A43" s="4"/>
      <c r="B43" s="259" t="s">
        <v>97</v>
      </c>
      <c r="C43" s="260"/>
      <c r="D43" s="601">
        <v>0</v>
      </c>
      <c r="E43" s="601">
        <v>0</v>
      </c>
      <c r="F43" s="390">
        <v>0</v>
      </c>
      <c r="G43" s="390">
        <v>0</v>
      </c>
      <c r="H43" s="219">
        <v>128</v>
      </c>
      <c r="J43" s="438"/>
      <c r="K43" s="438"/>
      <c r="L43" s="438"/>
      <c r="M43" s="438"/>
    </row>
    <row r="44" spans="1:15" ht="13.5" thickBot="1" x14ac:dyDescent="0.25">
      <c r="A44" s="4"/>
      <c r="B44" s="267" t="s">
        <v>87</v>
      </c>
      <c r="C44" s="269"/>
      <c r="D44" s="598">
        <f>SUM(D38:D43)</f>
        <v>4753000000</v>
      </c>
      <c r="E44" s="602">
        <v>4018</v>
      </c>
      <c r="F44" s="391">
        <f>SUM(F38:F43)</f>
        <v>3059</v>
      </c>
      <c r="G44" s="391">
        <v>0</v>
      </c>
      <c r="H44" s="163">
        <v>6101</v>
      </c>
      <c r="J44" s="438"/>
      <c r="K44" s="438"/>
      <c r="L44" s="438"/>
      <c r="M44" s="438"/>
    </row>
    <row r="45" spans="1:15" ht="13.5" thickBot="1" x14ac:dyDescent="0.25">
      <c r="A45" s="4"/>
      <c r="B45" s="225"/>
      <c r="C45" s="225"/>
      <c r="D45" s="603"/>
      <c r="E45" s="603"/>
      <c r="F45" s="392"/>
      <c r="G45" s="392"/>
      <c r="H45" s="216"/>
      <c r="J45" s="438"/>
      <c r="K45" s="438"/>
      <c r="L45" s="438"/>
      <c r="M45" s="438"/>
    </row>
    <row r="46" spans="1:15" x14ac:dyDescent="0.2">
      <c r="A46" s="4"/>
      <c r="B46" s="251" t="s">
        <v>95</v>
      </c>
      <c r="C46" s="252"/>
      <c r="D46" s="230">
        <v>4430000000</v>
      </c>
      <c r="E46" s="600">
        <v>3714</v>
      </c>
      <c r="F46" s="389">
        <f>+F44</f>
        <v>3059</v>
      </c>
      <c r="G46" s="389">
        <v>0</v>
      </c>
      <c r="H46" s="186">
        <v>4988</v>
      </c>
      <c r="J46" s="438"/>
      <c r="K46" s="438"/>
      <c r="L46" s="438"/>
      <c r="M46" s="438"/>
    </row>
    <row r="47" spans="1:15" x14ac:dyDescent="0.2">
      <c r="A47" s="4"/>
      <c r="B47" s="259" t="s">
        <v>96</v>
      </c>
      <c r="C47" s="260"/>
      <c r="D47" s="231">
        <v>243000000</v>
      </c>
      <c r="E47" s="601">
        <v>100</v>
      </c>
      <c r="F47" s="390">
        <v>0</v>
      </c>
      <c r="G47" s="390">
        <v>0</v>
      </c>
      <c r="H47" s="219">
        <v>298</v>
      </c>
      <c r="J47" s="438"/>
      <c r="K47" s="438"/>
      <c r="L47" s="438"/>
      <c r="M47" s="438"/>
    </row>
    <row r="48" spans="1:15" ht="13.5" thickBot="1" x14ac:dyDescent="0.25">
      <c r="A48" s="4"/>
      <c r="B48" s="259" t="s">
        <v>97</v>
      </c>
      <c r="C48" s="260"/>
      <c r="D48" s="231">
        <v>80000000</v>
      </c>
      <c r="E48" s="601">
        <v>204</v>
      </c>
      <c r="F48" s="390">
        <v>0</v>
      </c>
      <c r="G48" s="390">
        <v>0</v>
      </c>
      <c r="H48" s="219">
        <v>815</v>
      </c>
      <c r="J48" s="438"/>
      <c r="K48" s="438"/>
      <c r="L48" s="438"/>
      <c r="M48" s="438"/>
    </row>
    <row r="49" spans="1:13" ht="13.5" thickBot="1" x14ac:dyDescent="0.25">
      <c r="A49" s="4"/>
      <c r="B49" s="267" t="s">
        <v>87</v>
      </c>
      <c r="C49" s="269"/>
      <c r="D49" s="598">
        <f>SUM(D46:D48)</f>
        <v>4753000000</v>
      </c>
      <c r="E49" s="602">
        <v>4018</v>
      </c>
      <c r="F49" s="391">
        <f>SUM(F46)</f>
        <v>3059</v>
      </c>
      <c r="G49" s="391">
        <v>0</v>
      </c>
      <c r="H49" s="163">
        <v>6101</v>
      </c>
      <c r="J49" s="438"/>
      <c r="K49" s="438"/>
      <c r="L49" s="438"/>
      <c r="M49" s="438"/>
    </row>
    <row r="50" spans="1:13" x14ac:dyDescent="0.2">
      <c r="A50" s="4"/>
    </row>
    <row r="51" spans="1:13" x14ac:dyDescent="0.2">
      <c r="A51" s="4"/>
    </row>
    <row r="52" spans="1:13" x14ac:dyDescent="0.2">
      <c r="A52" s="4"/>
    </row>
    <row r="53" spans="1:13" x14ac:dyDescent="0.2">
      <c r="A53" s="4"/>
    </row>
    <row r="54" spans="1:13" x14ac:dyDescent="0.2">
      <c r="A54" s="4"/>
    </row>
    <row r="55" spans="1:13" x14ac:dyDescent="0.2">
      <c r="A55" s="4"/>
    </row>
    <row r="56" spans="1:13" x14ac:dyDescent="0.2">
      <c r="A56" s="4"/>
    </row>
    <row r="57" spans="1:13" x14ac:dyDescent="0.2">
      <c r="A57" s="4"/>
    </row>
    <row r="58" spans="1:13" x14ac:dyDescent="0.2">
      <c r="A58" s="4"/>
    </row>
    <row r="59" spans="1:13" x14ac:dyDescent="0.2">
      <c r="A59" s="4"/>
    </row>
    <row r="60" spans="1:13" x14ac:dyDescent="0.2">
      <c r="A60" s="4"/>
    </row>
    <row r="61" spans="1:13" x14ac:dyDescent="0.2">
      <c r="A61" s="4"/>
    </row>
    <row r="62" spans="1:13" x14ac:dyDescent="0.2">
      <c r="A62" s="4"/>
    </row>
    <row r="63" spans="1:13" x14ac:dyDescent="0.2">
      <c r="A63" s="4"/>
    </row>
    <row r="64" spans="1:13" x14ac:dyDescent="0.2">
      <c r="A64" s="4"/>
    </row>
    <row r="65" spans="1:1" x14ac:dyDescent="0.2">
      <c r="A65" s="4"/>
    </row>
    <row r="66" spans="1:1" x14ac:dyDescent="0.2">
      <c r="A66" s="4"/>
    </row>
    <row r="67" spans="1:1" x14ac:dyDescent="0.2">
      <c r="A67" s="4"/>
    </row>
    <row r="68" spans="1:1" x14ac:dyDescent="0.2">
      <c r="A68" s="4"/>
    </row>
    <row r="69" spans="1:1" x14ac:dyDescent="0.2">
      <c r="A69" s="4"/>
    </row>
    <row r="70" spans="1:1" x14ac:dyDescent="0.2">
      <c r="A70" s="4"/>
    </row>
  </sheetData>
  <sheetProtection password="A1F0" sheet="1" objects="1" scenarios="1"/>
  <phoneticPr fontId="2" type="noConversion"/>
  <pageMargins left="0.78740157499999996" right="0.78740157499999996" top="0.984251969" bottom="0.984251969" header="0.4921259845" footer="0.4921259845"/>
  <pageSetup paperSize="9" scale="88" orientation="portrait" r:id="rId1"/>
  <headerFooter alignWithMargins="0"/>
  <ignoredErrors>
    <ignoredError sqref="A10 A3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pageSetUpPr fitToPage="1"/>
  </sheetPr>
  <dimension ref="A1:J136"/>
  <sheetViews>
    <sheetView showGridLines="0" view="pageBreakPreview" topLeftCell="A73" zoomScale="85" zoomScaleNormal="85" workbookViewId="0">
      <selection activeCell="C84" sqref="C84"/>
    </sheetView>
  </sheetViews>
  <sheetFormatPr baseColWidth="10" defaultColWidth="11.42578125" defaultRowHeight="12.75" x14ac:dyDescent="0.2"/>
  <cols>
    <col min="1" max="1" width="7.42578125" style="4" customWidth="1"/>
    <col min="2" max="2" width="131" style="140" customWidth="1"/>
    <col min="3" max="3" width="70.140625" customWidth="1"/>
  </cols>
  <sheetData>
    <row r="1" spans="1:10" s="193" customFormat="1" x14ac:dyDescent="0.2">
      <c r="A1" s="276"/>
      <c r="B1" s="277" t="s">
        <v>68</v>
      </c>
    </row>
    <row r="2" spans="1:10" x14ac:dyDescent="0.2">
      <c r="B2" s="139" t="s">
        <v>444</v>
      </c>
    </row>
    <row r="3" spans="1:10" s="34" customFormat="1" x14ac:dyDescent="0.2">
      <c r="A3" s="278"/>
      <c r="B3" s="278"/>
      <c r="C3" s="278"/>
      <c r="D3" s="278"/>
      <c r="E3" s="278"/>
      <c r="F3" s="278"/>
      <c r="G3" s="278"/>
      <c r="H3" s="278"/>
      <c r="I3" s="278"/>
      <c r="J3" s="278"/>
    </row>
    <row r="4" spans="1:10" s="193" customFormat="1" x14ac:dyDescent="0.2">
      <c r="A4" s="192"/>
      <c r="B4" s="277" t="s">
        <v>274</v>
      </c>
      <c r="C4" s="149" t="s">
        <v>428</v>
      </c>
    </row>
    <row r="7" spans="1:10" s="171" customFormat="1" x14ac:dyDescent="0.2">
      <c r="A7" s="169" t="s">
        <v>161</v>
      </c>
      <c r="B7" s="279" t="s">
        <v>297</v>
      </c>
      <c r="C7"/>
    </row>
    <row r="8" spans="1:10" x14ac:dyDescent="0.2">
      <c r="C8" s="397"/>
    </row>
    <row r="9" spans="1:10" s="171" customFormat="1" x14ac:dyDescent="0.2">
      <c r="A9" s="169" t="s">
        <v>162</v>
      </c>
      <c r="B9" s="280" t="s">
        <v>275</v>
      </c>
    </row>
    <row r="10" spans="1:10" x14ac:dyDescent="0.2">
      <c r="B10" s="140" t="s">
        <v>276</v>
      </c>
    </row>
    <row r="11" spans="1:10" x14ac:dyDescent="0.2">
      <c r="B11" s="140" t="s">
        <v>281</v>
      </c>
    </row>
    <row r="12" spans="1:10" x14ac:dyDescent="0.2">
      <c r="B12" s="140" t="s">
        <v>282</v>
      </c>
      <c r="C12" t="s">
        <v>432</v>
      </c>
    </row>
    <row r="13" spans="1:10" x14ac:dyDescent="0.2">
      <c r="B13" s="140" t="s">
        <v>283</v>
      </c>
    </row>
    <row r="14" spans="1:10" x14ac:dyDescent="0.2">
      <c r="B14" s="140" t="s">
        <v>284</v>
      </c>
    </row>
    <row r="15" spans="1:10" x14ac:dyDescent="0.2">
      <c r="B15" s="140" t="s">
        <v>285</v>
      </c>
    </row>
    <row r="16" spans="1:10" x14ac:dyDescent="0.2">
      <c r="B16" s="140" t="s">
        <v>298</v>
      </c>
    </row>
    <row r="18" spans="1:3" ht="51" x14ac:dyDescent="0.2">
      <c r="A18" s="4">
        <v>1.4</v>
      </c>
      <c r="B18" s="280" t="s">
        <v>431</v>
      </c>
      <c r="C18" s="762" t="s">
        <v>512</v>
      </c>
    </row>
    <row r="21" spans="1:3" s="171" customFormat="1" x14ac:dyDescent="0.2">
      <c r="A21" s="169" t="s">
        <v>163</v>
      </c>
      <c r="B21" s="280" t="s">
        <v>216</v>
      </c>
    </row>
    <row r="22" spans="1:3" x14ac:dyDescent="0.2">
      <c r="B22" s="141" t="s">
        <v>339</v>
      </c>
    </row>
    <row r="23" spans="1:3" s="171" customFormat="1" x14ac:dyDescent="0.2">
      <c r="A23" s="169" t="s">
        <v>164</v>
      </c>
      <c r="B23" s="280" t="s">
        <v>7</v>
      </c>
    </row>
    <row r="25" spans="1:3" x14ac:dyDescent="0.2">
      <c r="B25" s="142" t="s">
        <v>247</v>
      </c>
      <c r="C25" t="s">
        <v>433</v>
      </c>
    </row>
    <row r="26" spans="1:3" x14ac:dyDescent="0.2">
      <c r="B26" s="143" t="s">
        <v>248</v>
      </c>
    </row>
    <row r="27" spans="1:3" s="45" customFormat="1" x14ac:dyDescent="0.2">
      <c r="A27" s="88"/>
      <c r="B27" s="144" t="s">
        <v>253</v>
      </c>
    </row>
    <row r="28" spans="1:3" s="45" customFormat="1" x14ac:dyDescent="0.2">
      <c r="A28" s="88"/>
      <c r="B28" s="140" t="s">
        <v>249</v>
      </c>
    </row>
    <row r="29" spans="1:3" s="45" customFormat="1" x14ac:dyDescent="0.2">
      <c r="A29" s="88"/>
      <c r="B29" s="144"/>
    </row>
    <row r="30" spans="1:3" x14ac:dyDescent="0.2">
      <c r="B30" s="145" t="s">
        <v>251</v>
      </c>
    </row>
    <row r="31" spans="1:3" x14ac:dyDescent="0.2">
      <c r="B31" s="140" t="s">
        <v>250</v>
      </c>
    </row>
    <row r="32" spans="1:3" x14ac:dyDescent="0.2">
      <c r="B32" s="140" t="s">
        <v>254</v>
      </c>
      <c r="C32" s="790"/>
    </row>
    <row r="33" spans="1:9" x14ac:dyDescent="0.2">
      <c r="B33" s="140" t="s">
        <v>255</v>
      </c>
      <c r="C33" s="790"/>
    </row>
    <row r="35" spans="1:9" x14ac:dyDescent="0.2">
      <c r="B35" s="145" t="s">
        <v>277</v>
      </c>
    </row>
    <row r="36" spans="1:9" x14ac:dyDescent="0.2">
      <c r="B36" s="140" t="s">
        <v>286</v>
      </c>
    </row>
    <row r="37" spans="1:9" x14ac:dyDescent="0.2">
      <c r="B37" s="140" t="s">
        <v>278</v>
      </c>
    </row>
    <row r="38" spans="1:9" x14ac:dyDescent="0.2">
      <c r="B38" s="140" t="s">
        <v>287</v>
      </c>
    </row>
    <row r="39" spans="1:9" x14ac:dyDescent="0.2">
      <c r="B39" s="140" t="s">
        <v>288</v>
      </c>
    </row>
    <row r="40" spans="1:9" x14ac:dyDescent="0.2">
      <c r="B40" s="140" t="s">
        <v>289</v>
      </c>
    </row>
    <row r="41" spans="1:9" x14ac:dyDescent="0.2">
      <c r="B41" s="140" t="s">
        <v>290</v>
      </c>
    </row>
    <row r="42" spans="1:9" x14ac:dyDescent="0.2">
      <c r="B42" s="140" t="s">
        <v>291</v>
      </c>
    </row>
    <row r="44" spans="1:9" s="171" customFormat="1" x14ac:dyDescent="0.2">
      <c r="A44" s="169" t="s">
        <v>165</v>
      </c>
      <c r="B44" s="280" t="s">
        <v>194</v>
      </c>
    </row>
    <row r="46" spans="1:9" ht="76.5" x14ac:dyDescent="0.2">
      <c r="B46" s="275" t="s">
        <v>434</v>
      </c>
      <c r="C46" s="459" t="s">
        <v>497</v>
      </c>
      <c r="D46" s="138"/>
      <c r="E46" s="138"/>
      <c r="F46" s="138"/>
      <c r="G46" s="138"/>
      <c r="H46" s="138"/>
      <c r="I46" s="138"/>
    </row>
    <row r="47" spans="1:9" x14ac:dyDescent="0.2">
      <c r="B47" s="140" t="s">
        <v>218</v>
      </c>
    </row>
    <row r="48" spans="1:9" x14ac:dyDescent="0.2">
      <c r="B48" s="140" t="s">
        <v>217</v>
      </c>
    </row>
    <row r="49" spans="1:3" x14ac:dyDescent="0.2">
      <c r="B49" s="140" t="s">
        <v>435</v>
      </c>
    </row>
    <row r="50" spans="1:3" ht="38.25" x14ac:dyDescent="0.2">
      <c r="B50" s="398" t="s">
        <v>436</v>
      </c>
      <c r="C50" s="420" t="s">
        <v>453</v>
      </c>
    </row>
    <row r="51" spans="1:3" x14ac:dyDescent="0.2">
      <c r="B51" s="398"/>
      <c r="C51" s="420"/>
    </row>
    <row r="52" spans="1:3" x14ac:dyDescent="0.2">
      <c r="A52" s="174" t="s">
        <v>167</v>
      </c>
      <c r="B52" s="175" t="s">
        <v>213</v>
      </c>
      <c r="C52" s="420"/>
    </row>
    <row r="53" spans="1:3" ht="25.5" x14ac:dyDescent="0.2">
      <c r="A53" s="174"/>
      <c r="B53" s="175"/>
      <c r="C53" s="420" t="s">
        <v>498</v>
      </c>
    </row>
    <row r="54" spans="1:3" x14ac:dyDescent="0.2">
      <c r="B54" s="398"/>
      <c r="C54" s="420"/>
    </row>
    <row r="55" spans="1:3" x14ac:dyDescent="0.2">
      <c r="B55" s="398"/>
      <c r="C55" s="140"/>
    </row>
    <row r="56" spans="1:3" s="171" customFormat="1" x14ac:dyDescent="0.2">
      <c r="A56" s="169">
        <v>3</v>
      </c>
      <c r="B56" s="280" t="s">
        <v>256</v>
      </c>
    </row>
    <row r="58" spans="1:3" x14ac:dyDescent="0.2">
      <c r="B58" s="145" t="s">
        <v>257</v>
      </c>
    </row>
    <row r="59" spans="1:3" x14ac:dyDescent="0.2">
      <c r="B59" s="144" t="s">
        <v>260</v>
      </c>
    </row>
    <row r="60" spans="1:3" x14ac:dyDescent="0.2">
      <c r="B60" s="140" t="s">
        <v>261</v>
      </c>
    </row>
    <row r="61" spans="1:3" x14ac:dyDescent="0.2">
      <c r="B61" s="140" t="s">
        <v>258</v>
      </c>
    </row>
    <row r="62" spans="1:3" x14ac:dyDescent="0.2">
      <c r="B62" s="140" t="s">
        <v>259</v>
      </c>
    </row>
    <row r="63" spans="1:3" x14ac:dyDescent="0.2">
      <c r="B63" s="140" t="s">
        <v>437</v>
      </c>
    </row>
    <row r="65" spans="1:9" x14ac:dyDescent="0.2">
      <c r="B65" s="145" t="s">
        <v>262</v>
      </c>
    </row>
    <row r="66" spans="1:9" x14ac:dyDescent="0.2">
      <c r="B66" s="140" t="s">
        <v>219</v>
      </c>
    </row>
    <row r="67" spans="1:9" x14ac:dyDescent="0.2">
      <c r="B67" s="140" t="s">
        <v>292</v>
      </c>
    </row>
    <row r="68" spans="1:9" x14ac:dyDescent="0.2">
      <c r="B68" s="140" t="s">
        <v>264</v>
      </c>
    </row>
    <row r="69" spans="1:9" x14ac:dyDescent="0.2">
      <c r="B69" s="140" t="s">
        <v>263</v>
      </c>
    </row>
    <row r="70" spans="1:9" x14ac:dyDescent="0.2">
      <c r="B70" s="140" t="s">
        <v>438</v>
      </c>
    </row>
    <row r="73" spans="1:9" x14ac:dyDescent="0.2">
      <c r="A73" s="626" t="s">
        <v>171</v>
      </c>
      <c r="B73" s="627" t="s">
        <v>84</v>
      </c>
      <c r="C73" s="142"/>
      <c r="I73" s="140"/>
    </row>
    <row r="74" spans="1:9" ht="160.5" customHeight="1" x14ac:dyDescent="0.2">
      <c r="A74" s="626"/>
      <c r="B74" s="627"/>
      <c r="C74" s="142"/>
    </row>
    <row r="77" spans="1:9" s="171" customFormat="1" x14ac:dyDescent="0.2">
      <c r="A77" s="169" t="s">
        <v>172</v>
      </c>
      <c r="B77" s="280" t="s">
        <v>231</v>
      </c>
    </row>
    <row r="79" spans="1:9" x14ac:dyDescent="0.2">
      <c r="B79" s="145" t="s">
        <v>14</v>
      </c>
    </row>
    <row r="80" spans="1:9" x14ac:dyDescent="0.2">
      <c r="B80" s="143" t="s">
        <v>333</v>
      </c>
    </row>
    <row r="82" spans="1:3" x14ac:dyDescent="0.2">
      <c r="B82" s="145" t="s">
        <v>232</v>
      </c>
    </row>
    <row r="83" spans="1:3" x14ac:dyDescent="0.2">
      <c r="B83" s="140" t="s">
        <v>233</v>
      </c>
    </row>
    <row r="85" spans="1:3" s="171" customFormat="1" x14ac:dyDescent="0.2">
      <c r="A85" s="169" t="s">
        <v>173</v>
      </c>
      <c r="B85" s="280" t="s">
        <v>350</v>
      </c>
    </row>
    <row r="86" spans="1:3" ht="102" customHeight="1" x14ac:dyDescent="0.2">
      <c r="B86" s="398" t="s">
        <v>265</v>
      </c>
      <c r="C86" s="275" t="s">
        <v>513</v>
      </c>
    </row>
    <row r="89" spans="1:3" s="193" customFormat="1" x14ac:dyDescent="0.2">
      <c r="A89" s="192"/>
      <c r="B89" s="277" t="s">
        <v>272</v>
      </c>
    </row>
    <row r="91" spans="1:3" x14ac:dyDescent="0.2">
      <c r="A91" s="169">
        <v>4</v>
      </c>
      <c r="B91" s="140" t="s">
        <v>220</v>
      </c>
    </row>
    <row r="93" spans="1:3" x14ac:dyDescent="0.2">
      <c r="B93" s="140" t="s">
        <v>280</v>
      </c>
    </row>
    <row r="94" spans="1:3" x14ac:dyDescent="0.2">
      <c r="B94" s="140" t="s">
        <v>279</v>
      </c>
    </row>
    <row r="96" spans="1:3" s="171" customFormat="1" x14ac:dyDescent="0.2">
      <c r="A96" s="169" t="s">
        <v>267</v>
      </c>
      <c r="B96" s="280" t="s">
        <v>266</v>
      </c>
    </row>
    <row r="97" spans="1:2" x14ac:dyDescent="0.2">
      <c r="B97" s="140" t="s">
        <v>268</v>
      </c>
    </row>
    <row r="98" spans="1:2" x14ac:dyDescent="0.2">
      <c r="B98" s="140" t="s">
        <v>269</v>
      </c>
    </row>
    <row r="99" spans="1:2" x14ac:dyDescent="0.2">
      <c r="B99" s="140" t="s">
        <v>353</v>
      </c>
    </row>
    <row r="101" spans="1:2" s="171" customFormat="1" x14ac:dyDescent="0.2">
      <c r="A101" s="169" t="s">
        <v>177</v>
      </c>
      <c r="B101" s="280" t="s">
        <v>105</v>
      </c>
    </row>
    <row r="102" spans="1:2" x14ac:dyDescent="0.2">
      <c r="B102" s="140" t="s">
        <v>238</v>
      </c>
    </row>
    <row r="103" spans="1:2" x14ac:dyDescent="0.2">
      <c r="B103" s="140" t="s">
        <v>239</v>
      </c>
    </row>
    <row r="105" spans="1:2" s="171" customFormat="1" x14ac:dyDescent="0.2">
      <c r="A105" s="169" t="s">
        <v>178</v>
      </c>
      <c r="B105" s="280" t="s">
        <v>107</v>
      </c>
    </row>
    <row r="106" spans="1:2" x14ac:dyDescent="0.2">
      <c r="B106" s="140" t="s">
        <v>270</v>
      </c>
    </row>
    <row r="107" spans="1:2" x14ac:dyDescent="0.2">
      <c r="B107" s="140" t="s">
        <v>271</v>
      </c>
    </row>
    <row r="108" spans="1:2" x14ac:dyDescent="0.2">
      <c r="B108" s="140" t="s">
        <v>240</v>
      </c>
    </row>
    <row r="110" spans="1:2" s="171" customFormat="1" x14ac:dyDescent="0.2">
      <c r="A110" s="169" t="s">
        <v>179</v>
      </c>
      <c r="B110" s="280" t="s">
        <v>114</v>
      </c>
    </row>
    <row r="111" spans="1:2" x14ac:dyDescent="0.2">
      <c r="B111" s="140" t="s">
        <v>372</v>
      </c>
    </row>
    <row r="113" spans="1:3" s="171" customFormat="1" x14ac:dyDescent="0.2">
      <c r="A113" s="169" t="s">
        <v>183</v>
      </c>
      <c r="B113" s="281" t="s">
        <v>142</v>
      </c>
    </row>
    <row r="114" spans="1:3" x14ac:dyDescent="0.2">
      <c r="B114" s="146"/>
    </row>
    <row r="115" spans="1:3" x14ac:dyDescent="0.2">
      <c r="B115" s="142" t="s">
        <v>295</v>
      </c>
    </row>
    <row r="116" spans="1:3" x14ac:dyDescent="0.2">
      <c r="B116" s="140" t="s">
        <v>293</v>
      </c>
    </row>
    <row r="118" spans="1:3" x14ac:dyDescent="0.2">
      <c r="B118" s="147" t="s">
        <v>296</v>
      </c>
    </row>
    <row r="119" spans="1:3" x14ac:dyDescent="0.2">
      <c r="B119" s="140" t="s">
        <v>294</v>
      </c>
    </row>
    <row r="122" spans="1:3" s="193" customFormat="1" x14ac:dyDescent="0.2">
      <c r="A122" s="192"/>
      <c r="B122" s="277" t="s">
        <v>273</v>
      </c>
    </row>
    <row r="124" spans="1:3" ht="38.25" x14ac:dyDescent="0.2">
      <c r="A124" s="4">
        <v>5</v>
      </c>
      <c r="C124" s="759" t="s">
        <v>506</v>
      </c>
    </row>
    <row r="125" spans="1:3" x14ac:dyDescent="0.2">
      <c r="B125" s="144"/>
    </row>
    <row r="126" spans="1:3" x14ac:dyDescent="0.2">
      <c r="A126" s="4" t="s">
        <v>442</v>
      </c>
      <c r="B126" s="144" t="s">
        <v>443</v>
      </c>
    </row>
    <row r="127" spans="1:3" x14ac:dyDescent="0.2">
      <c r="B127" s="144"/>
      <c r="C127" s="421"/>
    </row>
    <row r="128" spans="1:3" x14ac:dyDescent="0.2">
      <c r="A128" s="4" t="s">
        <v>201</v>
      </c>
      <c r="B128" s="144" t="s">
        <v>440</v>
      </c>
      <c r="C128" s="421"/>
    </row>
    <row r="129" spans="1:5" x14ac:dyDescent="0.2">
      <c r="B129" s="144"/>
      <c r="C129" s="421"/>
    </row>
    <row r="130" spans="1:5" ht="51" x14ac:dyDescent="0.2">
      <c r="A130" s="401" t="s">
        <v>441</v>
      </c>
      <c r="B130" s="402" t="s">
        <v>246</v>
      </c>
      <c r="C130" s="760" t="s">
        <v>502</v>
      </c>
    </row>
    <row r="131" spans="1:5" x14ac:dyDescent="0.2">
      <c r="A131" s="401"/>
      <c r="B131" s="402"/>
      <c r="C131" s="420"/>
    </row>
    <row r="132" spans="1:5" s="193" customFormat="1" x14ac:dyDescent="0.2">
      <c r="A132" s="192"/>
      <c r="B132" s="277" t="s">
        <v>429</v>
      </c>
      <c r="C132" s="422"/>
    </row>
    <row r="133" spans="1:5" x14ac:dyDescent="0.2">
      <c r="B133" s="195"/>
      <c r="C133" s="423"/>
      <c r="D133" s="195"/>
      <c r="E133" s="195"/>
    </row>
    <row r="134" spans="1:5" x14ac:dyDescent="0.2">
      <c r="A134" s="4" t="s">
        <v>187</v>
      </c>
      <c r="B134" s="396" t="s">
        <v>430</v>
      </c>
      <c r="C134" s="423"/>
      <c r="D134" s="195"/>
      <c r="E134" s="195"/>
    </row>
    <row r="135" spans="1:5" x14ac:dyDescent="0.2">
      <c r="B135" s="195"/>
      <c r="C135" s="423"/>
      <c r="D135" s="195"/>
      <c r="E135" s="195"/>
    </row>
    <row r="136" spans="1:5" x14ac:dyDescent="0.2">
      <c r="A136" s="4" t="s">
        <v>188</v>
      </c>
      <c r="B136" s="396" t="s">
        <v>430</v>
      </c>
      <c r="C136" s="195"/>
      <c r="D136" s="195"/>
      <c r="E136" s="195"/>
    </row>
  </sheetData>
  <sheetProtection password="A1F0" sheet="1" objects="1" scenarios="1"/>
  <mergeCells count="1">
    <mergeCell ref="C32:C33"/>
  </mergeCells>
  <phoneticPr fontId="2" type="noConversion"/>
  <pageMargins left="0.78740157499999996" right="0.78740157499999996" top="0.984251969" bottom="0.984251969" header="0.4921259845" footer="0.4921259845"/>
  <pageSetup paperSize="9" scale="55" fitToHeight="3" orientation="landscape" r:id="rId1"/>
  <headerFooter alignWithMargins="0"/>
  <ignoredErrors>
    <ignoredError sqref="A136 A134 A77:A130 A7:A50 A55:A7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Overview</vt:lpstr>
      <vt:lpstr>Residential</vt:lpstr>
      <vt:lpstr>Public sector</vt:lpstr>
      <vt:lpstr>Covered bonds</vt:lpstr>
      <vt:lpstr>Explanations </vt:lpstr>
      <vt:lpstr>'Covered bonds'!Zone_d_impression</vt:lpstr>
      <vt:lpstr>'Explanations '!Zone_d_impression</vt:lpstr>
      <vt:lpstr>Overview!Zone_d_impression</vt:lpstr>
      <vt:lpstr>'Public sector'!Zone_d_impression</vt:lpstr>
      <vt:lpstr>Residential!Zone_d_impression</vt:lpstr>
    </vt:vector>
  </TitlesOfParts>
  <Company>I-CIF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thierry.laizet</dc:creator>
  <cp:lastModifiedBy>ZAROIL DZ Driss (SFIL)</cp:lastModifiedBy>
  <cp:lastPrinted>2015-11-10T08:14:11Z</cp:lastPrinted>
  <dcterms:created xsi:type="dcterms:W3CDTF">2011-11-30T13:37:54Z</dcterms:created>
  <dcterms:modified xsi:type="dcterms:W3CDTF">2015-11-13T09:27:32Z</dcterms:modified>
</cp:coreProperties>
</file>